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농업과수재배\"/>
    </mc:Choice>
  </mc:AlternateContent>
  <xr:revisionPtr revIDLastSave="0" documentId="8_{9C0DFFB9-530C-4185-8EEA-30359C513965}" xr6:coauthVersionLast="36" xr6:coauthVersionMax="36" xr10:uidLastSave="{00000000-0000-0000-0000-000000000000}"/>
  <bookViews>
    <workbookView xWindow="0" yWindow="0" windowWidth="20760" windowHeight="10470" xr2:uid="{7023CBF2-1B3E-44FA-B4E6-E4B87B96A8DC}"/>
  </bookViews>
  <sheets>
    <sheet name="2.2x.3.2.5#5" sheetId="5" r:id="rId1"/>
    <sheet name="Sheet4" sheetId="4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5" l="1"/>
  <c r="R32" i="5"/>
  <c r="Q32" i="5"/>
  <c r="P32" i="5"/>
  <c r="O32" i="5"/>
  <c r="N32" i="5"/>
  <c r="M32" i="5"/>
  <c r="T31" i="5"/>
  <c r="V31" i="5" s="1"/>
  <c r="T30" i="5"/>
  <c r="V30" i="5" s="1"/>
  <c r="T29" i="5"/>
  <c r="V29" i="5" s="1"/>
  <c r="T28" i="5"/>
  <c r="V28" i="5" s="1"/>
  <c r="T27" i="5"/>
  <c r="V27" i="5" s="1"/>
  <c r="T26" i="5"/>
  <c r="V26" i="5" s="1"/>
  <c r="T21" i="5"/>
  <c r="V21" i="5" s="1"/>
  <c r="T25" i="5"/>
  <c r="V25" i="5" s="1"/>
  <c r="T20" i="5"/>
  <c r="V20" i="5" s="1"/>
  <c r="T19" i="5"/>
  <c r="V19" i="5" s="1"/>
  <c r="T24" i="5"/>
  <c r="V24" i="5" s="1"/>
  <c r="T23" i="5"/>
  <c r="V23" i="5" s="1"/>
  <c r="T22" i="5"/>
  <c r="V22" i="5" s="1"/>
  <c r="T18" i="5"/>
  <c r="V18" i="5" s="1"/>
  <c r="T17" i="5"/>
  <c r="V17" i="5" s="1"/>
  <c r="T16" i="5"/>
  <c r="V16" i="5" s="1"/>
  <c r="T15" i="5"/>
  <c r="V15" i="5" s="1"/>
  <c r="T14" i="5"/>
  <c r="V14" i="5" s="1"/>
  <c r="T13" i="5"/>
  <c r="V13" i="5" s="1"/>
  <c r="T12" i="5"/>
  <c r="V12" i="5" s="1"/>
  <c r="T11" i="5"/>
  <c r="V11" i="5" s="1"/>
  <c r="T10" i="5"/>
  <c r="V10" i="5" s="1"/>
  <c r="T9" i="5"/>
  <c r="V9" i="5" s="1"/>
  <c r="T8" i="5"/>
  <c r="V8" i="5" s="1"/>
  <c r="F32" i="5"/>
  <c r="F31" i="5"/>
  <c r="F44" i="5"/>
  <c r="F43" i="5"/>
  <c r="F42" i="5"/>
  <c r="F41" i="5"/>
  <c r="F40" i="5"/>
  <c r="F39" i="5"/>
  <c r="F37" i="5"/>
  <c r="F38" i="5"/>
  <c r="F36" i="5"/>
  <c r="F35" i="5"/>
  <c r="F52" i="5"/>
  <c r="G52" i="5" s="1"/>
  <c r="F51" i="5"/>
  <c r="G51" i="5" s="1"/>
  <c r="F50" i="5"/>
  <c r="G50" i="5" s="1"/>
  <c r="F34" i="5"/>
  <c r="F33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H24" i="4"/>
  <c r="H23" i="4"/>
  <c r="H22" i="4"/>
  <c r="H21" i="4"/>
  <c r="H20" i="4"/>
  <c r="H19" i="4"/>
  <c r="H18" i="4"/>
  <c r="H17" i="4"/>
  <c r="H16" i="4"/>
  <c r="H15" i="4"/>
  <c r="G18" i="4"/>
  <c r="H14" i="4"/>
  <c r="F24" i="4"/>
  <c r="F23" i="4"/>
  <c r="F22" i="4"/>
  <c r="F21" i="4"/>
  <c r="F20" i="4"/>
  <c r="F19" i="4"/>
  <c r="F18" i="4"/>
  <c r="F17" i="4"/>
  <c r="F16" i="4"/>
  <c r="F15" i="4"/>
  <c r="F14" i="4"/>
  <c r="G2" i="4"/>
  <c r="F3" i="4"/>
  <c r="F2" i="4"/>
  <c r="D4" i="4"/>
  <c r="F4" i="4" s="1"/>
  <c r="G39" i="5" l="1"/>
  <c r="V32" i="5"/>
  <c r="G35" i="5"/>
  <c r="G21" i="5"/>
  <c r="G8" i="5"/>
  <c r="G26" i="5"/>
  <c r="G13" i="5"/>
  <c r="G5" i="5"/>
  <c r="F53" i="5"/>
  <c r="L30" i="2"/>
  <c r="K29" i="2"/>
  <c r="L29" i="2" s="1"/>
  <c r="K28" i="2"/>
  <c r="L28" i="2" s="1"/>
  <c r="K27" i="2"/>
  <c r="L27" i="2" s="1"/>
  <c r="K26" i="2"/>
  <c r="L26" i="2" s="1"/>
  <c r="K25" i="2"/>
  <c r="L25" i="2" s="1"/>
  <c r="K24" i="2"/>
  <c r="L24" i="2" s="1"/>
  <c r="M24" i="2"/>
  <c r="N24" i="2"/>
  <c r="O24" i="2"/>
  <c r="P24" i="2"/>
  <c r="Q24" i="2"/>
  <c r="G45" i="5" l="1"/>
  <c r="G47" i="5"/>
  <c r="C37" i="2"/>
  <c r="Q23" i="2"/>
  <c r="P23" i="2"/>
  <c r="O23" i="2"/>
  <c r="N23" i="2"/>
  <c r="M23" i="2"/>
  <c r="K23" i="2"/>
  <c r="L23" i="2" s="1"/>
  <c r="R22" i="2"/>
  <c r="Q22" i="2"/>
  <c r="P22" i="2"/>
  <c r="O22" i="2"/>
  <c r="N22" i="2"/>
  <c r="M22" i="2"/>
  <c r="K22" i="2"/>
  <c r="L22" i="2" s="1"/>
  <c r="R21" i="2"/>
  <c r="Q21" i="2"/>
  <c r="P21" i="2"/>
  <c r="O21" i="2"/>
  <c r="N21" i="2"/>
  <c r="M21" i="2"/>
  <c r="K21" i="2"/>
  <c r="L21" i="2" s="1"/>
  <c r="R20" i="2"/>
  <c r="Q20" i="2"/>
  <c r="P20" i="2"/>
  <c r="O20" i="2"/>
  <c r="N20" i="2"/>
  <c r="M20" i="2"/>
  <c r="K20" i="2"/>
  <c r="L20" i="2" s="1"/>
  <c r="R19" i="2"/>
  <c r="Q19" i="2"/>
  <c r="P19" i="2"/>
  <c r="O19" i="2"/>
  <c r="N19" i="2"/>
  <c r="M19" i="2"/>
  <c r="K19" i="2"/>
  <c r="L19" i="2" s="1"/>
  <c r="R18" i="2"/>
  <c r="Q18" i="2"/>
  <c r="P18" i="2"/>
  <c r="O18" i="2"/>
  <c r="N18" i="2"/>
  <c r="M18" i="2"/>
  <c r="K18" i="2"/>
  <c r="L18" i="2" s="1"/>
  <c r="R17" i="2"/>
  <c r="Q17" i="2"/>
  <c r="P17" i="2"/>
  <c r="O17" i="2"/>
  <c r="N17" i="2"/>
  <c r="M17" i="2"/>
  <c r="K17" i="2"/>
  <c r="R16" i="2"/>
  <c r="Q16" i="2"/>
  <c r="P16" i="2"/>
  <c r="O16" i="2"/>
  <c r="N16" i="2"/>
  <c r="M16" i="2"/>
  <c r="K16" i="2"/>
  <c r="R15" i="2"/>
  <c r="Q15" i="2"/>
  <c r="P15" i="2"/>
  <c r="O15" i="2"/>
  <c r="N15" i="2"/>
  <c r="M15" i="2"/>
  <c r="K15" i="2"/>
  <c r="L15" i="2" s="1"/>
  <c r="R14" i="2"/>
  <c r="Q14" i="2"/>
  <c r="P14" i="2"/>
  <c r="O14" i="2"/>
  <c r="N14" i="2"/>
  <c r="M14" i="2"/>
  <c r="K14" i="2"/>
  <c r="L14" i="2" s="1"/>
  <c r="R13" i="2"/>
  <c r="Q13" i="2"/>
  <c r="P13" i="2"/>
  <c r="O13" i="2"/>
  <c r="N13" i="2"/>
  <c r="M13" i="2"/>
  <c r="K13" i="2"/>
  <c r="L13" i="2" s="1"/>
  <c r="R12" i="2"/>
  <c r="Q12" i="2"/>
  <c r="P12" i="2"/>
  <c r="O12" i="2"/>
  <c r="N12" i="2"/>
  <c r="M12" i="2"/>
  <c r="K12" i="2"/>
  <c r="L12" i="2" s="1"/>
  <c r="R11" i="2"/>
  <c r="Q11" i="2"/>
  <c r="P11" i="2"/>
  <c r="O11" i="2"/>
  <c r="N11" i="2"/>
  <c r="M11" i="2"/>
  <c r="K11" i="2"/>
  <c r="L11" i="2" s="1"/>
  <c r="R10" i="2"/>
  <c r="Q10" i="2"/>
  <c r="P10" i="2"/>
  <c r="O10" i="2"/>
  <c r="N10" i="2"/>
  <c r="E10" i="2"/>
  <c r="M10" i="2" s="1"/>
  <c r="R9" i="2"/>
  <c r="Q9" i="2"/>
  <c r="P9" i="2"/>
  <c r="O9" i="2"/>
  <c r="N9" i="2"/>
  <c r="E9" i="2"/>
  <c r="K9" i="2" s="1"/>
  <c r="L9" i="2" s="1"/>
  <c r="R8" i="2"/>
  <c r="Q8" i="2"/>
  <c r="P8" i="2"/>
  <c r="O8" i="2"/>
  <c r="N8" i="2"/>
  <c r="E8" i="2"/>
  <c r="M8" i="2" s="1"/>
  <c r="R7" i="2"/>
  <c r="Q7" i="2"/>
  <c r="P7" i="2"/>
  <c r="O7" i="2"/>
  <c r="N7" i="2"/>
  <c r="M7" i="2"/>
  <c r="K7" i="2"/>
  <c r="L7" i="2" s="1"/>
  <c r="R6" i="2"/>
  <c r="Q6" i="2"/>
  <c r="P6" i="2"/>
  <c r="O6" i="2"/>
  <c r="O31" i="2" s="1"/>
  <c r="N6" i="2"/>
  <c r="M6" i="2"/>
  <c r="K6" i="2"/>
  <c r="L6" i="2" s="1"/>
  <c r="P31" i="2" l="1"/>
  <c r="R31" i="2"/>
  <c r="N31" i="2"/>
  <c r="Q31" i="2"/>
  <c r="M9" i="2"/>
  <c r="M31" i="2" s="1"/>
  <c r="K8" i="2"/>
  <c r="L8" i="2" s="1"/>
  <c r="K10" i="2"/>
  <c r="L10" i="2" s="1"/>
  <c r="L31" i="2" l="1"/>
</calcChain>
</file>

<file path=xl/sharedStrings.xml><?xml version="1.0" encoding="utf-8"?>
<sst xmlns="http://schemas.openxmlformats.org/spreadsheetml/2006/main" count="334" uniqueCount="171">
  <si>
    <t>품명</t>
    <phoneticPr fontId="1" type="noConversion"/>
  </si>
  <si>
    <t>규격</t>
    <phoneticPr fontId="1" type="noConversion"/>
  </si>
  <si>
    <t>개수</t>
    <phoneticPr fontId="1" type="noConversion"/>
  </si>
  <si>
    <t>단가</t>
    <phoneticPr fontId="1" type="noConversion"/>
  </si>
  <si>
    <t>활대 곡부연결봉</t>
    <phoneticPr fontId="1" type="noConversion"/>
  </si>
  <si>
    <t>25m 130도</t>
    <phoneticPr fontId="1" type="noConversion"/>
  </si>
  <si>
    <t>25m 108도</t>
    <phoneticPr fontId="1" type="noConversion"/>
  </si>
  <si>
    <t>활대</t>
    <phoneticPr fontId="1" type="noConversion"/>
  </si>
  <si>
    <t>계</t>
    <phoneticPr fontId="1" type="noConversion"/>
  </si>
  <si>
    <t>소계</t>
    <phoneticPr fontId="1" type="noConversion"/>
  </si>
  <si>
    <t>인발</t>
    <phoneticPr fontId="1" type="noConversion"/>
  </si>
  <si>
    <t>25mm1m</t>
    <phoneticPr fontId="1" type="noConversion"/>
  </si>
  <si>
    <t>25mm1.5m</t>
    <phoneticPr fontId="1" type="noConversion"/>
  </si>
  <si>
    <t>측면 기둥파이프</t>
    <phoneticPr fontId="1" type="noConversion"/>
  </si>
  <si>
    <t>가로대</t>
    <phoneticPr fontId="1" type="noConversion"/>
  </si>
  <si>
    <t>25m2m</t>
    <phoneticPr fontId="1" type="noConversion"/>
  </si>
  <si>
    <t>문</t>
    <phoneticPr fontId="1" type="noConversion"/>
  </si>
  <si>
    <t>파라솔다크(99%)</t>
    <phoneticPr fontId="1" type="noConversion"/>
  </si>
  <si>
    <t>0.15mmx6mx10m</t>
    <phoneticPr fontId="1" type="noConversion"/>
  </si>
  <si>
    <t>좌우측면</t>
    <phoneticPr fontId="1" type="noConversion"/>
  </si>
  <si>
    <t/>
  </si>
  <si>
    <t>3m</t>
    <phoneticPr fontId="1" type="noConversion"/>
  </si>
  <si>
    <t>패드스프림(사철)</t>
    <phoneticPr fontId="1" type="noConversion"/>
  </si>
  <si>
    <t>14m</t>
    <phoneticPr fontId="1" type="noConversion"/>
  </si>
  <si>
    <t>아연패드</t>
    <phoneticPr fontId="1" type="noConversion"/>
  </si>
  <si>
    <t>정면</t>
    <phoneticPr fontId="1" type="noConversion"/>
  </si>
  <si>
    <t>2m</t>
    <phoneticPr fontId="1" type="noConversion"/>
  </si>
  <si>
    <t>후면</t>
    <phoneticPr fontId="1" type="noConversion"/>
  </si>
  <si>
    <t>1.5T 25x25 1800mm</t>
    <phoneticPr fontId="1" type="noConversion"/>
  </si>
  <si>
    <t>1.5T 25x25 900mm</t>
    <phoneticPr fontId="1" type="noConversion"/>
  </si>
  <si>
    <t>1.5T 25x25 일자형</t>
    <phoneticPr fontId="1" type="noConversion"/>
  </si>
  <si>
    <t>5.5m</t>
    <phoneticPr fontId="1" type="noConversion"/>
  </si>
  <si>
    <t>아연패드 1.8*2+0.9*3</t>
    <phoneticPr fontId="1" type="noConversion"/>
  </si>
  <si>
    <t>아연사철</t>
    <phoneticPr fontId="1" type="noConversion"/>
  </si>
  <si>
    <t>의자</t>
    <phoneticPr fontId="1" type="noConversion"/>
  </si>
  <si>
    <t>사가파이프 1.4T 25x25</t>
    <phoneticPr fontId="1" type="noConversion"/>
  </si>
  <si>
    <t>200mmx4개</t>
    <phoneticPr fontId="1" type="noConversion"/>
  </si>
  <si>
    <t>500mmx4개</t>
    <phoneticPr fontId="1" type="noConversion"/>
  </si>
  <si>
    <t>600mm4개</t>
    <phoneticPr fontId="1" type="noConversion"/>
  </si>
  <si>
    <t>주문내용</t>
    <phoneticPr fontId="1" type="noConversion"/>
  </si>
  <si>
    <t>10cm당개수</t>
    <phoneticPr fontId="1" type="noConversion"/>
  </si>
  <si>
    <t>수량</t>
    <phoneticPr fontId="1" type="noConversion"/>
  </si>
  <si>
    <t>총길이</t>
    <phoneticPr fontId="1" type="noConversion"/>
  </si>
  <si>
    <t>합계</t>
    <phoneticPr fontId="1" type="noConversion"/>
  </si>
  <si>
    <t>문짝손잡이</t>
    <phoneticPr fontId="1" type="noConversion"/>
  </si>
  <si>
    <t>도어용 외부T고정구</t>
  </si>
  <si>
    <t>A형</t>
    <phoneticPr fontId="1" type="noConversion"/>
  </si>
  <si>
    <t>c형강파이프</t>
    <phoneticPr fontId="1" type="noConversion"/>
  </si>
  <si>
    <t>C형강로라</t>
    <phoneticPr fontId="1" type="noConversion"/>
  </si>
  <si>
    <t>25*25</t>
    <phoneticPr fontId="1" type="noConversion"/>
  </si>
  <si>
    <t>마무리T고정구</t>
    <phoneticPr fontId="1" type="noConversion"/>
  </si>
  <si>
    <t>조리개</t>
    <phoneticPr fontId="1" type="noConversion"/>
  </si>
  <si>
    <t>조리개</t>
    <phoneticPr fontId="1" type="noConversion"/>
  </si>
  <si>
    <t>빗장T고정구</t>
    <phoneticPr fontId="1" type="noConversion"/>
  </si>
  <si>
    <t>패드필름</t>
    <phoneticPr fontId="1" type="noConversion"/>
  </si>
  <si>
    <t>9cmx200m</t>
  </si>
  <si>
    <t>하우스파이프</t>
    <phoneticPr fontId="1" type="noConversion"/>
  </si>
  <si>
    <t>인발</t>
    <phoneticPr fontId="1" type="noConversion"/>
  </si>
  <si>
    <t>1m</t>
    <phoneticPr fontId="1" type="noConversion"/>
  </si>
  <si>
    <t>25mmx1m</t>
    <phoneticPr fontId="1" type="noConversion"/>
  </si>
  <si>
    <t>활대</t>
    <phoneticPr fontId="1" type="noConversion"/>
  </si>
  <si>
    <t>좌우</t>
    <phoneticPr fontId="1" type="noConversion"/>
  </si>
  <si>
    <t>정면</t>
    <phoneticPr fontId="1" type="noConversion"/>
  </si>
  <si>
    <t>후면</t>
    <phoneticPr fontId="1" type="noConversion"/>
  </si>
  <si>
    <t>문</t>
    <phoneticPr fontId="1" type="noConversion"/>
  </si>
  <si>
    <t>25mm x 2m</t>
    <phoneticPr fontId="1" type="noConversion"/>
  </si>
  <si>
    <t>25mm 1.5m</t>
    <phoneticPr fontId="1" type="noConversion"/>
  </si>
  <si>
    <t>25*25mm</t>
    <phoneticPr fontId="1" type="noConversion"/>
  </si>
  <si>
    <t>마무리T고정구</t>
    <phoneticPr fontId="1" type="noConversion"/>
  </si>
  <si>
    <t>마무리 빗장T고정구</t>
    <phoneticPr fontId="1" type="noConversion"/>
  </si>
  <si>
    <t>아연사각파이프</t>
    <phoneticPr fontId="1" type="noConversion"/>
  </si>
  <si>
    <t>필름 파라솔다크(99%)</t>
    <phoneticPr fontId="1" type="noConversion"/>
  </si>
  <si>
    <t>단가</t>
    <phoneticPr fontId="1" type="noConversion"/>
  </si>
  <si>
    <t>계</t>
    <phoneticPr fontId="1" type="noConversion"/>
  </si>
  <si>
    <t>금액</t>
    <phoneticPr fontId="1" type="noConversion"/>
  </si>
  <si>
    <t>기타</t>
    <phoneticPr fontId="1" type="noConversion"/>
  </si>
  <si>
    <t>부품</t>
    <phoneticPr fontId="1" type="noConversion"/>
  </si>
  <si>
    <t>규격</t>
    <phoneticPr fontId="1" type="noConversion"/>
  </si>
  <si>
    <t>수량</t>
    <phoneticPr fontId="1" type="noConversion"/>
  </si>
  <si>
    <t>9cmx200m</t>
    <phoneticPr fontId="1" type="noConversion"/>
  </si>
  <si>
    <t>직결피스</t>
    <phoneticPr fontId="1" type="noConversion"/>
  </si>
  <si>
    <t>#3x13mm 1000개</t>
    <phoneticPr fontId="1" type="noConversion"/>
  </si>
  <si>
    <t>동명</t>
    <phoneticPr fontId="1" type="noConversion"/>
  </si>
  <si>
    <t>상인</t>
    <phoneticPr fontId="1" type="noConversion"/>
  </si>
  <si>
    <t>용이</t>
    <phoneticPr fontId="1" type="noConversion"/>
  </si>
  <si>
    <t>0.15mmx4mx10m</t>
    <phoneticPr fontId="1" type="noConversion"/>
  </si>
  <si>
    <t>방충망</t>
    <phoneticPr fontId="1" type="noConversion"/>
  </si>
  <si>
    <t>동명</t>
    <phoneticPr fontId="1" type="noConversion"/>
  </si>
  <si>
    <t>상인</t>
    <phoneticPr fontId="1" type="noConversion"/>
  </si>
  <si>
    <t>용이</t>
    <phoneticPr fontId="1" type="noConversion"/>
  </si>
  <si>
    <t>쿠팡</t>
    <phoneticPr fontId="1" type="noConversion"/>
  </si>
  <si>
    <t>망치</t>
    <phoneticPr fontId="1" type="noConversion"/>
  </si>
  <si>
    <t>톱 어댑터</t>
    <phoneticPr fontId="1" type="noConversion"/>
  </si>
  <si>
    <t>NT-700</t>
    <phoneticPr fontId="1" type="noConversion"/>
  </si>
  <si>
    <t>SS-300</t>
    <phoneticPr fontId="1" type="noConversion"/>
  </si>
  <si>
    <t>수평자</t>
    <phoneticPr fontId="1" type="noConversion"/>
  </si>
  <si>
    <t>피코스 악어 바이스 그립 APK-250(224mm) 10인치 플라이어 나사빼기</t>
  </si>
  <si>
    <t>APK-250</t>
    <phoneticPr fontId="1" type="noConversion"/>
  </si>
  <si>
    <t>절단기</t>
    <phoneticPr fontId="1" type="noConversion"/>
  </si>
  <si>
    <t>테이프</t>
    <phoneticPr fontId="1" type="noConversion"/>
  </si>
  <si>
    <t>11번가</t>
    <phoneticPr fontId="1" type="noConversion"/>
  </si>
  <si>
    <t>100X60</t>
    <phoneticPr fontId="1" type="noConversion"/>
  </si>
  <si>
    <t>쿠팡</t>
    <phoneticPr fontId="1" type="noConversion"/>
  </si>
  <si>
    <t>비닐하우스 견적서</t>
    <phoneticPr fontId="1" type="noConversion"/>
  </si>
  <si>
    <t>쿠팡</t>
    <phoneticPr fontId="1" type="noConversion"/>
  </si>
  <si>
    <t>SUS304 3.5(89x54)</t>
    <phoneticPr fontId="1" type="noConversion"/>
  </si>
  <si>
    <t>경첩</t>
    <phoneticPr fontId="1" type="noConversion"/>
  </si>
  <si>
    <t xml:space="preserve">경첩 </t>
    <phoneticPr fontId="1" type="noConversion"/>
  </si>
  <si>
    <t>220x50 10ea</t>
    <phoneticPr fontId="1" type="noConversion"/>
  </si>
  <si>
    <t>선진팜테크</t>
    <phoneticPr fontId="1" type="noConversion"/>
  </si>
  <si>
    <t>파이프</t>
    <phoneticPr fontId="1" type="noConversion"/>
  </si>
  <si>
    <t>22.2x1.5x 2m</t>
    <phoneticPr fontId="1" type="noConversion"/>
  </si>
  <si>
    <t>22.2x1.5x 1.5m</t>
    <phoneticPr fontId="1" type="noConversion"/>
  </si>
  <si>
    <t>22.2x1.5x 1.8m</t>
    <phoneticPr fontId="1" type="noConversion"/>
  </si>
  <si>
    <t>한솔 농업용파이프</t>
    <phoneticPr fontId="1" type="noConversion"/>
  </si>
  <si>
    <t>25.4 x1.5x 1.5m</t>
    <phoneticPr fontId="1" type="noConversion"/>
  </si>
  <si>
    <t>25.4 x1.5x 1.8m</t>
    <phoneticPr fontId="1" type="noConversion"/>
  </si>
  <si>
    <t>25.4 x1.5x 2m</t>
    <phoneticPr fontId="1" type="noConversion"/>
  </si>
  <si>
    <t>22.2x1.5x 1.8m/2</t>
    <phoneticPr fontId="1" type="noConversion"/>
  </si>
  <si>
    <t>프레임</t>
    <phoneticPr fontId="1" type="noConversion"/>
  </si>
  <si>
    <t>22*22</t>
    <phoneticPr fontId="1" type="noConversion"/>
  </si>
  <si>
    <t>파이프연결봉</t>
    <phoneticPr fontId="1" type="noConversion"/>
  </si>
  <si>
    <t>22mm용</t>
    <phoneticPr fontId="1" type="noConversion"/>
  </si>
  <si>
    <t>22*22 10개/10</t>
    <phoneticPr fontId="1" type="noConversion"/>
  </si>
  <si>
    <t>2m/2</t>
    <phoneticPr fontId="1" type="noConversion"/>
  </si>
  <si>
    <t>가로대파이프 1.5x2</t>
    <phoneticPr fontId="1" type="noConversion"/>
  </si>
  <si>
    <t>22.2x1.5</t>
    <phoneticPr fontId="1" type="noConversion"/>
  </si>
  <si>
    <t>파이프 (1.5+2) x10</t>
    <phoneticPr fontId="1" type="noConversion"/>
  </si>
  <si>
    <t>인발 (1.8/2) * 10</t>
    <phoneticPr fontId="1" type="noConversion"/>
  </si>
  <si>
    <t>선진팜테크 활대 10개</t>
    <phoneticPr fontId="1" type="noConversion"/>
  </si>
  <si>
    <t>조리개 8 x 3</t>
    <phoneticPr fontId="1" type="noConversion"/>
  </si>
  <si>
    <t>아연패드 3m  x 4</t>
    <phoneticPr fontId="1" type="noConversion"/>
  </si>
  <si>
    <t>items</t>
    <phoneticPr fontId="1" type="noConversion"/>
  </si>
  <si>
    <t>활대수=5</t>
    <phoneticPr fontId="1" type="noConversion"/>
  </si>
  <si>
    <t>프레밍수 =5</t>
    <phoneticPr fontId="1" type="noConversion"/>
  </si>
  <si>
    <t xml:space="preserve">활대  </t>
    <phoneticPr fontId="1" type="noConversion"/>
  </si>
  <si>
    <t>활대  5</t>
    <phoneticPr fontId="1" type="noConversion"/>
  </si>
  <si>
    <t>아연패드 2m x 1.5 x4=12m</t>
    <phoneticPr fontId="1" type="noConversion"/>
  </si>
  <si>
    <t xml:space="preserve">    인발</t>
    <phoneticPr fontId="1" type="noConversion"/>
  </si>
  <si>
    <t>세로봉 3mx 2</t>
    <phoneticPr fontId="1" type="noConversion"/>
  </si>
  <si>
    <t>가로봉 1.5+ 1.5/2 =2.2</t>
    <phoneticPr fontId="1" type="noConversion"/>
  </si>
  <si>
    <t>정문 아연패드 2.2m x 2=4.4</t>
    <phoneticPr fontId="1" type="noConversion"/>
  </si>
  <si>
    <t>필름 덥개 파라솔다크(99%)</t>
    <phoneticPr fontId="1" type="noConversion"/>
  </si>
  <si>
    <t xml:space="preserve">#3x13mm </t>
    <phoneticPr fontId="1" type="noConversion"/>
  </si>
  <si>
    <t>직결피스 1000개 1봉</t>
    <phoneticPr fontId="1" type="noConversion"/>
  </si>
  <si>
    <t>도구</t>
    <phoneticPr fontId="1" type="noConversion"/>
  </si>
  <si>
    <t>인발 동명 25 60CM 1800</t>
    <phoneticPr fontId="1" type="noConversion"/>
  </si>
  <si>
    <t>인발 동명 25 70CM 1900</t>
    <phoneticPr fontId="1" type="noConversion"/>
  </si>
  <si>
    <t>인발 동명 25 100CM 2400</t>
    <phoneticPr fontId="1" type="noConversion"/>
  </si>
  <si>
    <t>25M 1.8m</t>
    <phoneticPr fontId="1" type="noConversion"/>
  </si>
  <si>
    <t>25m1.5m</t>
    <phoneticPr fontId="1" type="noConversion"/>
  </si>
  <si>
    <t>패드 2+2+2+2+2.5+2.2+1.5=14.2</t>
    <phoneticPr fontId="1" type="noConversion"/>
  </si>
  <si>
    <t>프레임수 5, 가로=폭 3m 가로 2.2m 높이 2m 최고 2.5m</t>
    <phoneticPr fontId="1" type="noConversion"/>
  </si>
  <si>
    <t xml:space="preserve">아연패드 2m </t>
    <phoneticPr fontId="1" type="noConversion"/>
  </si>
  <si>
    <t xml:space="preserve"> </t>
    <phoneticPr fontId="1" type="noConversion"/>
  </si>
  <si>
    <t>25mm 1.8m</t>
    <phoneticPr fontId="1" type="noConversion"/>
  </si>
  <si>
    <t>후문</t>
    <phoneticPr fontId="1" type="noConversion"/>
  </si>
  <si>
    <t>25mm 2m</t>
    <phoneticPr fontId="1" type="noConversion"/>
  </si>
  <si>
    <t>장비</t>
    <phoneticPr fontId="1" type="noConversion"/>
  </si>
  <si>
    <t>비닐하우스 견적표</t>
    <phoneticPr fontId="1" type="noConversion"/>
  </si>
  <si>
    <t>배송비</t>
    <phoneticPr fontId="1" type="noConversion"/>
  </si>
  <si>
    <t>모기장 90x120</t>
    <phoneticPr fontId="1" type="noConversion"/>
  </si>
  <si>
    <t>20cmx9m</t>
    <phoneticPr fontId="1" type="noConversion"/>
  </si>
  <si>
    <t>선진팜</t>
    <phoneticPr fontId="1" type="noConversion"/>
  </si>
  <si>
    <t>220x50cm 5개</t>
    <phoneticPr fontId="1" type="noConversion"/>
  </si>
  <si>
    <t>쏘렌토 블랙(125mm)</t>
    <phoneticPr fontId="1" type="noConversion"/>
  </si>
  <si>
    <t>전기 wjfdus테이프</t>
    <phoneticPr fontId="1" type="noConversion"/>
  </si>
  <si>
    <t>60cm 수평자</t>
    <phoneticPr fontId="1" type="noConversion"/>
  </si>
  <si>
    <t xml:space="preserve"> </t>
    <phoneticPr fontId="1" type="noConversion"/>
  </si>
  <si>
    <t>2022.06.25</t>
    <phoneticPr fontId="1" type="noConversion"/>
  </si>
  <si>
    <t>김윤중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</si>
</sst>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sz val="10"/>
      <name val="Tahoma"/>
      <family val="2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>
      <alignment vertical="center"/>
    </xf>
    <xf numFmtId="3" fontId="3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0" xfId="0" quotePrefix="1" applyBorder="1">
      <alignment vertical="center"/>
    </xf>
    <xf numFmtId="0" fontId="0" fillId="0" borderId="0" xfId="0" applyFill="1" applyBorder="1">
      <alignment vertical="center"/>
    </xf>
    <xf numFmtId="0" fontId="7" fillId="0" borderId="0" xfId="0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2" fillId="0" borderId="0" xfId="1" applyBorder="1">
      <alignment vertical="center"/>
    </xf>
    <xf numFmtId="0" fontId="0" fillId="0" borderId="2" xfId="0" applyBorder="1">
      <alignment vertical="center"/>
    </xf>
    <xf numFmtId="0" fontId="0" fillId="0" borderId="17" xfId="0" applyFill="1" applyBorder="1">
      <alignment vertical="center"/>
    </xf>
    <xf numFmtId="0" fontId="0" fillId="0" borderId="23" xfId="0" applyBorder="1">
      <alignment vertical="center"/>
    </xf>
    <xf numFmtId="0" fontId="0" fillId="3" borderId="0" xfId="0" applyFill="1">
      <alignment vertical="center"/>
    </xf>
    <xf numFmtId="0" fontId="3" fillId="0" borderId="0" xfId="0" applyFont="1" applyBorder="1">
      <alignment vertical="center"/>
    </xf>
    <xf numFmtId="0" fontId="5" fillId="0" borderId="0" xfId="1" applyFont="1" applyBorder="1">
      <alignment vertical="center"/>
    </xf>
    <xf numFmtId="0" fontId="3" fillId="0" borderId="17" xfId="0" applyFont="1" applyBorder="1">
      <alignment vertical="center"/>
    </xf>
    <xf numFmtId="0" fontId="3" fillId="0" borderId="22" xfId="0" applyFont="1" applyBorder="1">
      <alignment vertical="center"/>
    </xf>
    <xf numFmtId="0" fontId="0" fillId="0" borderId="22" xfId="0" applyFill="1" applyBorder="1">
      <alignment vertical="center"/>
    </xf>
    <xf numFmtId="0" fontId="7" fillId="0" borderId="22" xfId="0" applyFont="1" applyBorder="1">
      <alignment vertical="center"/>
    </xf>
    <xf numFmtId="0" fontId="0" fillId="0" borderId="1" xfId="0" applyFill="1" applyBorder="1">
      <alignment vertical="center"/>
    </xf>
    <xf numFmtId="0" fontId="2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4" borderId="31" xfId="0" applyFill="1" applyBorder="1">
      <alignment vertical="center"/>
    </xf>
    <xf numFmtId="0" fontId="3" fillId="4" borderId="31" xfId="0" applyFont="1" applyFill="1" applyBorder="1">
      <alignment vertical="center"/>
    </xf>
    <xf numFmtId="0" fontId="5" fillId="4" borderId="31" xfId="1" applyFont="1" applyFill="1" applyBorder="1">
      <alignment vertical="center"/>
    </xf>
    <xf numFmtId="0" fontId="5" fillId="4" borderId="33" xfId="1" applyFont="1" applyFill="1" applyBorder="1">
      <alignment vertical="center"/>
    </xf>
    <xf numFmtId="0" fontId="7" fillId="4" borderId="31" xfId="0" applyFont="1" applyFill="1" applyBorder="1">
      <alignment vertical="center"/>
    </xf>
    <xf numFmtId="0" fontId="8" fillId="4" borderId="31" xfId="0" applyFont="1" applyFill="1" applyBorder="1">
      <alignment vertical="center"/>
    </xf>
    <xf numFmtId="0" fontId="0" fillId="4" borderId="29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upang.com/vp/products/5429072964?vendorItemId=75510372010" TargetMode="External"/><Relationship Id="rId2" Type="http://schemas.openxmlformats.org/officeDocument/2006/relationships/hyperlink" Target="https://www.&#46041;&#47749;&#45453;&#51088;&#51116;.com/product/detail.html?product_no=224&amp;cate_no=32&amp;display_group=1" TargetMode="External"/><Relationship Id="rId1" Type="http://schemas.openxmlformats.org/officeDocument/2006/relationships/hyperlink" Target="https://www.coupang.com/vp/products/5429072964?vendorItemId=7551037201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armtech.modoo.at/?link=6z4r11q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.hansolmall.net/product/%EB%86%8D%EC%97%85%EC%9A%A9%ED%8C%8C%EC%9D%B4%ED%94%84%EC%9B%90%ED%98%95%EA%B4%80-222254mm%ED%95%98%EC%9A%B0%EC%8A%A4%ED%8C%8C%EC%9D%B4%ED%94%84%EC%A0%88%EB%8B%A8%EA%B0%80%EA%B3%B5%ED%95%9C%EC%86%94%EB%86%8D%EC%9E%90%EC%9E%AC%EC%B2%A0%EA%B0%95/450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upang.com/vp/products/5429072964?vendorItemId=75510372010" TargetMode="External"/><Relationship Id="rId2" Type="http://schemas.openxmlformats.org/officeDocument/2006/relationships/hyperlink" Target="https://www.coupang.com/vp/products/1473620329?vendorItemId=70525479324&amp;isAddedCart=" TargetMode="External"/><Relationship Id="rId1" Type="http://schemas.openxmlformats.org/officeDocument/2006/relationships/hyperlink" Target="http://&#50857;&#51060;&#45453;&#51088;&#51116;.com/product/%EB%8F%84%EC%96%B4%EC%9A%A9-%EC%99%B8%EB%B6%80t%EA%B3%A0%EC%A0%95%EA%B5%AC/133/category/68/display/1/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91A56-061D-407F-8609-DED4A45FCA51}">
  <dimension ref="A2:AA59"/>
  <sheetViews>
    <sheetView tabSelected="1" topLeftCell="A13" workbookViewId="0">
      <selection activeCell="X17" sqref="X17"/>
    </sheetView>
  </sheetViews>
  <sheetFormatPr defaultRowHeight="16.5" x14ac:dyDescent="0.3"/>
  <cols>
    <col min="2" max="2" width="28.375" customWidth="1"/>
    <col min="3" max="3" width="16.125" customWidth="1"/>
    <col min="5" max="5" width="9.5" bestFit="1" customWidth="1"/>
    <col min="6" max="6" width="9.25" customWidth="1"/>
    <col min="7" max="7" width="8.875" customWidth="1"/>
    <col min="9" max="9" width="5.75" customWidth="1"/>
    <col min="10" max="10" width="22.5" customWidth="1"/>
    <col min="11" max="11" width="21.5" customWidth="1"/>
    <col min="12" max="12" width="8.75" customWidth="1"/>
    <col min="13" max="13" width="7.125" customWidth="1"/>
    <col min="14" max="14" width="6.125" customWidth="1"/>
    <col min="15" max="15" width="7.125" customWidth="1"/>
    <col min="16" max="16" width="6.625" customWidth="1"/>
    <col min="17" max="17" width="6.25" customWidth="1"/>
    <col min="18" max="18" width="6.75" customWidth="1"/>
    <col min="19" max="19" width="6.625" customWidth="1"/>
    <col min="20" max="21" width="7.25" customWidth="1"/>
  </cols>
  <sheetData>
    <row r="2" spans="1:26" x14ac:dyDescent="0.3">
      <c r="A2" t="s">
        <v>152</v>
      </c>
    </row>
    <row r="3" spans="1:26" x14ac:dyDescent="0.3">
      <c r="C3" t="s">
        <v>169</v>
      </c>
      <c r="D3" t="s">
        <v>170</v>
      </c>
    </row>
    <row r="4" spans="1:26" ht="17.25" thickBot="1" x14ac:dyDescent="0.35">
      <c r="A4" s="38"/>
      <c r="B4" s="38" t="s">
        <v>0</v>
      </c>
      <c r="C4" s="38" t="s">
        <v>1</v>
      </c>
      <c r="D4" s="38" t="s">
        <v>2</v>
      </c>
      <c r="E4" s="38" t="s">
        <v>3</v>
      </c>
      <c r="F4" s="38" t="s">
        <v>8</v>
      </c>
      <c r="G4" s="38" t="s">
        <v>9</v>
      </c>
      <c r="I4" s="20"/>
      <c r="J4" s="38" t="s">
        <v>159</v>
      </c>
      <c r="W4" s="20"/>
      <c r="X4" s="20"/>
      <c r="Y4" s="20"/>
      <c r="Z4" s="20"/>
    </row>
    <row r="5" spans="1:26" ht="17.25" thickBot="1" x14ac:dyDescent="0.35">
      <c r="A5" s="81" t="s">
        <v>119</v>
      </c>
      <c r="B5" s="30" t="s">
        <v>136</v>
      </c>
      <c r="C5" s="30"/>
      <c r="D5" s="30">
        <v>1</v>
      </c>
      <c r="E5" s="30">
        <v>74500</v>
      </c>
      <c r="F5" s="30">
        <f t="shared" ref="F5:F30" si="0">D5*E5</f>
        <v>74500</v>
      </c>
      <c r="G5" s="78">
        <f>SUM(F5:F7)</f>
        <v>133500</v>
      </c>
      <c r="I5" s="20"/>
      <c r="W5" s="20"/>
    </row>
    <row r="6" spans="1:26" x14ac:dyDescent="0.3">
      <c r="A6" s="82"/>
      <c r="B6" s="20" t="s">
        <v>13</v>
      </c>
      <c r="C6" s="20" t="s">
        <v>12</v>
      </c>
      <c r="D6" s="27">
        <v>10</v>
      </c>
      <c r="E6" s="20">
        <v>3500</v>
      </c>
      <c r="F6" s="20">
        <f t="shared" si="0"/>
        <v>35000</v>
      </c>
      <c r="G6" s="79"/>
      <c r="I6" s="20"/>
      <c r="J6" s="66"/>
      <c r="K6" s="68" t="s">
        <v>1</v>
      </c>
      <c r="L6" s="68" t="s">
        <v>41</v>
      </c>
      <c r="M6" s="68"/>
      <c r="N6" s="68"/>
      <c r="O6" s="68"/>
      <c r="P6" s="68"/>
      <c r="Q6" s="68"/>
      <c r="R6" s="68"/>
      <c r="S6" s="68"/>
      <c r="T6" s="68"/>
      <c r="U6" s="74" t="s">
        <v>160</v>
      </c>
      <c r="V6" s="70" t="s">
        <v>74</v>
      </c>
      <c r="W6" s="20"/>
    </row>
    <row r="7" spans="1:26" ht="17.25" thickBot="1" x14ac:dyDescent="0.35">
      <c r="A7" s="84"/>
      <c r="B7" s="28" t="s">
        <v>10</v>
      </c>
      <c r="C7" s="28" t="s">
        <v>11</v>
      </c>
      <c r="D7" s="28">
        <v>10</v>
      </c>
      <c r="E7" s="28">
        <v>2400</v>
      </c>
      <c r="F7" s="28">
        <f t="shared" si="0"/>
        <v>24000</v>
      </c>
      <c r="G7" s="83"/>
      <c r="I7" s="20"/>
      <c r="J7" s="67"/>
      <c r="K7" s="69"/>
      <c r="L7" s="4" t="s">
        <v>3</v>
      </c>
      <c r="M7" s="4" t="s">
        <v>119</v>
      </c>
      <c r="N7" s="4" t="s">
        <v>61</v>
      </c>
      <c r="O7" s="4" t="s">
        <v>25</v>
      </c>
      <c r="P7" s="4" t="s">
        <v>16</v>
      </c>
      <c r="Q7" s="4" t="s">
        <v>156</v>
      </c>
      <c r="R7" s="4" t="s">
        <v>75</v>
      </c>
      <c r="S7" s="4" t="s">
        <v>158</v>
      </c>
      <c r="T7" s="4" t="s">
        <v>8</v>
      </c>
      <c r="U7" s="75"/>
      <c r="V7" s="71"/>
      <c r="W7" s="20"/>
    </row>
    <row r="8" spans="1:26" ht="17.25" thickTop="1" x14ac:dyDescent="0.3">
      <c r="A8" s="85" t="s">
        <v>19</v>
      </c>
      <c r="B8" s="20" t="s">
        <v>14</v>
      </c>
      <c r="C8" s="20" t="s">
        <v>12</v>
      </c>
      <c r="D8" s="20">
        <v>6</v>
      </c>
      <c r="E8" s="20">
        <v>3500</v>
      </c>
      <c r="F8" s="20">
        <f t="shared" si="0"/>
        <v>21000</v>
      </c>
      <c r="G8" s="79">
        <f>SUM(F8:F12)</f>
        <v>36180</v>
      </c>
      <c r="I8" s="20" t="s">
        <v>163</v>
      </c>
      <c r="J8" s="64" t="s">
        <v>135</v>
      </c>
      <c r="K8" s="46" t="s">
        <v>164</v>
      </c>
      <c r="L8" s="3">
        <v>70300</v>
      </c>
      <c r="M8" s="3">
        <v>1</v>
      </c>
      <c r="N8" s="3"/>
      <c r="O8" s="3"/>
      <c r="P8" s="3"/>
      <c r="Q8" s="3"/>
      <c r="R8" s="3"/>
      <c r="S8" s="3"/>
      <c r="T8" s="3">
        <f>SUM(M8:S8)</f>
        <v>1</v>
      </c>
      <c r="U8" s="35">
        <v>0</v>
      </c>
      <c r="V8" s="54">
        <f>T8*L8</f>
        <v>70300</v>
      </c>
      <c r="X8" s="34" t="s">
        <v>109</v>
      </c>
    </row>
    <row r="9" spans="1:26" x14ac:dyDescent="0.3">
      <c r="A9" s="82"/>
      <c r="B9" s="20" t="s">
        <v>51</v>
      </c>
      <c r="C9" s="20" t="s">
        <v>49</v>
      </c>
      <c r="D9" s="20">
        <v>9</v>
      </c>
      <c r="E9" s="20">
        <v>120</v>
      </c>
      <c r="F9" s="20">
        <f t="shared" si="0"/>
        <v>1080</v>
      </c>
      <c r="G9" s="79"/>
      <c r="I9" s="20" t="s">
        <v>82</v>
      </c>
      <c r="J9" s="65" t="s">
        <v>110</v>
      </c>
      <c r="K9" s="47" t="s">
        <v>12</v>
      </c>
      <c r="L9" s="3">
        <v>3500</v>
      </c>
      <c r="M9" s="47">
        <v>10</v>
      </c>
      <c r="N9" s="47">
        <v>6</v>
      </c>
      <c r="O9" s="51">
        <v>3</v>
      </c>
      <c r="P9" s="47">
        <v>1</v>
      </c>
      <c r="Q9" s="47">
        <v>4</v>
      </c>
      <c r="R9" s="47"/>
      <c r="S9" s="47"/>
      <c r="T9" s="47">
        <f t="shared" ref="T9:T18" si="1">SUM(M9:S9)</f>
        <v>24</v>
      </c>
      <c r="U9" s="5"/>
      <c r="V9" s="54">
        <f t="shared" ref="V9:V18" si="2">T9*L9</f>
        <v>84000</v>
      </c>
      <c r="W9" s="20"/>
    </row>
    <row r="10" spans="1:26" x14ac:dyDescent="0.3">
      <c r="A10" s="82"/>
      <c r="B10" s="20" t="s">
        <v>50</v>
      </c>
      <c r="C10" s="20" t="s">
        <v>49</v>
      </c>
      <c r="D10" s="20">
        <v>6</v>
      </c>
      <c r="E10" s="20">
        <v>150</v>
      </c>
      <c r="F10" s="20">
        <f t="shared" si="0"/>
        <v>900</v>
      </c>
      <c r="G10" s="79"/>
      <c r="I10" s="20" t="s">
        <v>82</v>
      </c>
      <c r="J10" s="65" t="s">
        <v>110</v>
      </c>
      <c r="K10" s="47" t="s">
        <v>155</v>
      </c>
      <c r="L10" s="3">
        <v>4100</v>
      </c>
      <c r="M10" s="47"/>
      <c r="N10" s="47"/>
      <c r="O10" s="47">
        <v>1</v>
      </c>
      <c r="P10" s="47">
        <v>2</v>
      </c>
      <c r="Q10" s="47"/>
      <c r="R10" s="47"/>
      <c r="S10" s="47"/>
      <c r="T10" s="47">
        <f t="shared" si="1"/>
        <v>3</v>
      </c>
      <c r="U10" s="5"/>
      <c r="V10" s="54">
        <f t="shared" si="2"/>
        <v>12300</v>
      </c>
      <c r="W10" s="20"/>
    </row>
    <row r="11" spans="1:26" x14ac:dyDescent="0.3">
      <c r="A11" s="82"/>
      <c r="B11" s="20" t="s">
        <v>137</v>
      </c>
      <c r="C11" s="20" t="s">
        <v>21</v>
      </c>
      <c r="D11" s="20">
        <v>12</v>
      </c>
      <c r="E11" s="20">
        <v>975</v>
      </c>
      <c r="F11" s="20">
        <f t="shared" si="0"/>
        <v>11700</v>
      </c>
      <c r="G11" s="79"/>
      <c r="I11" s="20" t="s">
        <v>82</v>
      </c>
      <c r="J11" s="65" t="s">
        <v>110</v>
      </c>
      <c r="K11" s="47" t="s">
        <v>157</v>
      </c>
      <c r="L11" s="45">
        <v>4500</v>
      </c>
      <c r="M11" s="47"/>
      <c r="N11" s="47"/>
      <c r="O11" s="47" t="s">
        <v>154</v>
      </c>
      <c r="P11" s="47"/>
      <c r="Q11" s="47" t="s">
        <v>168</v>
      </c>
      <c r="R11" s="47"/>
      <c r="S11" s="47"/>
      <c r="T11" s="47">
        <f t="shared" si="1"/>
        <v>0</v>
      </c>
      <c r="U11" s="5"/>
      <c r="V11" s="54">
        <f t="shared" si="2"/>
        <v>0</v>
      </c>
      <c r="W11" s="20"/>
    </row>
    <row r="12" spans="1:26" ht="17.25" thickBot="1" x14ac:dyDescent="0.35">
      <c r="A12" s="82"/>
      <c r="B12" s="20" t="s">
        <v>22</v>
      </c>
      <c r="C12" s="20" t="s">
        <v>21</v>
      </c>
      <c r="D12" s="20">
        <v>12</v>
      </c>
      <c r="E12" s="20">
        <v>125</v>
      </c>
      <c r="F12" s="20">
        <f t="shared" si="0"/>
        <v>1500</v>
      </c>
      <c r="G12" s="79"/>
      <c r="I12" s="20" t="s">
        <v>82</v>
      </c>
      <c r="J12" s="65" t="s">
        <v>10</v>
      </c>
      <c r="K12" s="47" t="s">
        <v>11</v>
      </c>
      <c r="L12" s="3">
        <v>2400</v>
      </c>
      <c r="M12" s="47">
        <v>10</v>
      </c>
      <c r="N12" s="47"/>
      <c r="O12" s="51">
        <v>2</v>
      </c>
      <c r="P12" s="47"/>
      <c r="Q12" s="47">
        <v>2</v>
      </c>
      <c r="R12" s="47"/>
      <c r="S12" s="47"/>
      <c r="T12" s="47">
        <f t="shared" si="1"/>
        <v>14</v>
      </c>
      <c r="U12" s="5"/>
      <c r="V12" s="54">
        <f t="shared" si="2"/>
        <v>33600</v>
      </c>
      <c r="W12" s="20"/>
    </row>
    <row r="13" spans="1:26" x14ac:dyDescent="0.3">
      <c r="A13" s="29" t="s">
        <v>25</v>
      </c>
      <c r="B13" s="30" t="s">
        <v>139</v>
      </c>
      <c r="C13" s="30" t="s">
        <v>150</v>
      </c>
      <c r="D13" s="30">
        <v>2</v>
      </c>
      <c r="E13" s="30">
        <v>3500</v>
      </c>
      <c r="F13" s="30">
        <f t="shared" si="0"/>
        <v>7000</v>
      </c>
      <c r="G13" s="78">
        <f>SUM(F13:F20)</f>
        <v>34130</v>
      </c>
      <c r="I13" s="20" t="s">
        <v>82</v>
      </c>
      <c r="J13" s="65" t="s">
        <v>121</v>
      </c>
      <c r="K13" s="47" t="s">
        <v>49</v>
      </c>
      <c r="L13" s="3">
        <v>240</v>
      </c>
      <c r="M13" s="51" t="s">
        <v>154</v>
      </c>
      <c r="N13" s="47">
        <v>3</v>
      </c>
      <c r="O13" s="51">
        <v>1</v>
      </c>
      <c r="P13" s="47"/>
      <c r="Q13" s="47"/>
      <c r="R13" s="47"/>
      <c r="S13" s="47"/>
      <c r="T13" s="47">
        <f t="shared" si="1"/>
        <v>4</v>
      </c>
      <c r="U13" s="5"/>
      <c r="V13" s="54">
        <f t="shared" si="2"/>
        <v>960</v>
      </c>
      <c r="W13" s="20"/>
    </row>
    <row r="14" spans="1:26" x14ac:dyDescent="0.3">
      <c r="A14" s="31"/>
      <c r="B14" s="20" t="s">
        <v>138</v>
      </c>
      <c r="C14" s="20" t="s">
        <v>11</v>
      </c>
      <c r="D14" s="20">
        <v>2</v>
      </c>
      <c r="E14" s="20">
        <v>2400</v>
      </c>
      <c r="F14" s="20">
        <f t="shared" si="0"/>
        <v>4800</v>
      </c>
      <c r="G14" s="79"/>
      <c r="I14" s="20" t="s">
        <v>82</v>
      </c>
      <c r="J14" s="65" t="s">
        <v>51</v>
      </c>
      <c r="K14" s="47" t="s">
        <v>49</v>
      </c>
      <c r="L14" s="3">
        <v>120</v>
      </c>
      <c r="M14" s="47"/>
      <c r="N14" s="47">
        <v>9</v>
      </c>
      <c r="O14" s="51" t="s">
        <v>154</v>
      </c>
      <c r="P14" s="47"/>
      <c r="Q14" s="47"/>
      <c r="R14" s="47"/>
      <c r="S14" s="47"/>
      <c r="T14" s="47">
        <f t="shared" si="1"/>
        <v>9</v>
      </c>
      <c r="U14" s="5"/>
      <c r="V14" s="54">
        <f t="shared" si="2"/>
        <v>1080</v>
      </c>
      <c r="W14" s="20"/>
    </row>
    <row r="15" spans="1:26" x14ac:dyDescent="0.3">
      <c r="A15" s="31"/>
      <c r="B15" s="20" t="s">
        <v>140</v>
      </c>
      <c r="C15" s="20" t="s">
        <v>66</v>
      </c>
      <c r="D15" s="20">
        <v>1.5</v>
      </c>
      <c r="E15" s="20">
        <v>3500</v>
      </c>
      <c r="F15" s="20">
        <f t="shared" si="0"/>
        <v>5250</v>
      </c>
      <c r="G15" s="79"/>
      <c r="I15" s="20" t="s">
        <v>82</v>
      </c>
      <c r="J15" s="65" t="s">
        <v>50</v>
      </c>
      <c r="K15" s="47" t="s">
        <v>49</v>
      </c>
      <c r="L15" s="3">
        <v>150</v>
      </c>
      <c r="M15" s="47"/>
      <c r="N15" s="47">
        <v>6</v>
      </c>
      <c r="O15" s="51">
        <v>6</v>
      </c>
      <c r="P15" s="47">
        <v>6</v>
      </c>
      <c r="Q15" s="47"/>
      <c r="R15" s="47"/>
      <c r="S15" s="47"/>
      <c r="T15" s="47">
        <f t="shared" si="1"/>
        <v>18</v>
      </c>
      <c r="U15" s="5"/>
      <c r="V15" s="54">
        <f t="shared" si="2"/>
        <v>2700</v>
      </c>
      <c r="W15" s="20"/>
    </row>
    <row r="16" spans="1:26" x14ac:dyDescent="0.3">
      <c r="A16" s="31"/>
      <c r="B16" s="20" t="s">
        <v>151</v>
      </c>
      <c r="C16" s="20"/>
      <c r="D16" s="20">
        <v>14.2</v>
      </c>
      <c r="E16" s="20">
        <v>975</v>
      </c>
      <c r="F16" s="20">
        <f t="shared" si="0"/>
        <v>13845</v>
      </c>
      <c r="G16" s="79"/>
      <c r="I16" s="20" t="s">
        <v>82</v>
      </c>
      <c r="J16" s="65" t="s">
        <v>53</v>
      </c>
      <c r="K16" s="47" t="s">
        <v>49</v>
      </c>
      <c r="L16" s="3">
        <v>160</v>
      </c>
      <c r="M16" s="48"/>
      <c r="N16" s="47"/>
      <c r="O16" s="51">
        <v>2</v>
      </c>
      <c r="P16" s="47"/>
      <c r="Q16" s="47"/>
      <c r="R16" s="47"/>
      <c r="S16" s="47"/>
      <c r="T16" s="47">
        <f t="shared" si="1"/>
        <v>2</v>
      </c>
      <c r="U16" s="5"/>
      <c r="V16" s="54">
        <f t="shared" si="2"/>
        <v>320</v>
      </c>
      <c r="W16" s="20"/>
    </row>
    <row r="17" spans="1:27" x14ac:dyDescent="0.3">
      <c r="A17" s="31"/>
      <c r="B17" s="20" t="s">
        <v>22</v>
      </c>
      <c r="C17" s="20" t="s">
        <v>23</v>
      </c>
      <c r="D17" s="20">
        <v>14.2</v>
      </c>
      <c r="E17" s="20">
        <v>125</v>
      </c>
      <c r="F17" s="20">
        <f t="shared" si="0"/>
        <v>1775</v>
      </c>
      <c r="G17" s="79"/>
      <c r="I17" s="20" t="s">
        <v>82</v>
      </c>
      <c r="J17" s="65" t="s">
        <v>153</v>
      </c>
      <c r="K17" s="47" t="s">
        <v>58</v>
      </c>
      <c r="L17" s="3">
        <v>975</v>
      </c>
      <c r="M17" s="47"/>
      <c r="N17" s="51">
        <v>12</v>
      </c>
      <c r="O17" s="51">
        <v>15</v>
      </c>
      <c r="P17" s="47">
        <v>5.0999999999999996</v>
      </c>
      <c r="Q17" s="47">
        <v>4.4000000000000004</v>
      </c>
      <c r="R17" s="47"/>
      <c r="S17" s="47"/>
      <c r="T17" s="47">
        <f t="shared" si="1"/>
        <v>36.5</v>
      </c>
      <c r="U17" s="5"/>
      <c r="V17" s="54">
        <f t="shared" si="2"/>
        <v>35587.5</v>
      </c>
      <c r="W17" s="20"/>
    </row>
    <row r="18" spans="1:27" x14ac:dyDescent="0.3">
      <c r="A18" s="31"/>
      <c r="B18" s="20" t="s">
        <v>51</v>
      </c>
      <c r="C18" s="20" t="s">
        <v>49</v>
      </c>
      <c r="D18" s="27">
        <v>2</v>
      </c>
      <c r="E18" s="20">
        <v>120</v>
      </c>
      <c r="F18" s="20">
        <f t="shared" si="0"/>
        <v>240</v>
      </c>
      <c r="G18" s="79"/>
      <c r="I18" s="20" t="s">
        <v>82</v>
      </c>
      <c r="J18" s="65" t="s">
        <v>22</v>
      </c>
      <c r="K18" s="47" t="s">
        <v>58</v>
      </c>
      <c r="L18" s="3">
        <v>125</v>
      </c>
      <c r="M18" s="47"/>
      <c r="N18" s="51">
        <v>12</v>
      </c>
      <c r="O18" s="51">
        <v>15</v>
      </c>
      <c r="P18" s="47">
        <v>5.0999999999999996</v>
      </c>
      <c r="Q18" s="47">
        <v>4.4000000000000004</v>
      </c>
      <c r="R18" s="47"/>
      <c r="S18" s="47"/>
      <c r="T18" s="47">
        <f t="shared" si="1"/>
        <v>36.5</v>
      </c>
      <c r="U18" s="5"/>
      <c r="V18" s="54">
        <f t="shared" si="2"/>
        <v>4562.5</v>
      </c>
      <c r="W18" s="20"/>
    </row>
    <row r="19" spans="1:27" x14ac:dyDescent="0.3">
      <c r="A19" s="31"/>
      <c r="B19" s="20" t="s">
        <v>50</v>
      </c>
      <c r="C19" s="20" t="s">
        <v>49</v>
      </c>
      <c r="D19" s="27">
        <v>6</v>
      </c>
      <c r="E19" s="20">
        <v>150</v>
      </c>
      <c r="F19" s="20">
        <f t="shared" si="0"/>
        <v>900</v>
      </c>
      <c r="G19" s="79"/>
      <c r="I19" s="20" t="s">
        <v>82</v>
      </c>
      <c r="J19" s="64" t="s">
        <v>17</v>
      </c>
      <c r="K19" s="47" t="s">
        <v>18</v>
      </c>
      <c r="L19" s="3">
        <v>90900</v>
      </c>
      <c r="M19" s="47"/>
      <c r="N19" s="47"/>
      <c r="O19" s="47"/>
      <c r="P19" s="47"/>
      <c r="Q19" s="47"/>
      <c r="R19" s="47">
        <v>1</v>
      </c>
      <c r="S19" s="47"/>
      <c r="T19" s="47">
        <f t="shared" ref="T19:T31" si="3">SUM(M19:S19)</f>
        <v>1</v>
      </c>
      <c r="U19" s="5"/>
      <c r="V19" s="54">
        <f t="shared" ref="V19:V31" si="4">T19*L19</f>
        <v>90900</v>
      </c>
      <c r="W19" s="20"/>
    </row>
    <row r="20" spans="1:27" ht="17.25" thickBot="1" x14ac:dyDescent="0.35">
      <c r="A20" s="32"/>
      <c r="B20" s="33" t="s">
        <v>53</v>
      </c>
      <c r="C20" s="33" t="s">
        <v>49</v>
      </c>
      <c r="D20" s="44">
        <v>2</v>
      </c>
      <c r="E20" s="33">
        <v>160</v>
      </c>
      <c r="F20" s="33">
        <f t="shared" si="0"/>
        <v>320</v>
      </c>
      <c r="G20" s="80"/>
      <c r="I20" s="20" t="s">
        <v>82</v>
      </c>
      <c r="J20" s="65" t="s">
        <v>54</v>
      </c>
      <c r="K20" s="47" t="s">
        <v>55</v>
      </c>
      <c r="L20" s="3">
        <v>12000</v>
      </c>
      <c r="M20" s="48"/>
      <c r="N20" s="47"/>
      <c r="O20" s="47"/>
      <c r="P20" s="47"/>
      <c r="Q20" s="47"/>
      <c r="R20" s="47">
        <v>1</v>
      </c>
      <c r="S20" s="47"/>
      <c r="T20" s="47">
        <f t="shared" si="3"/>
        <v>1</v>
      </c>
      <c r="U20" s="5"/>
      <c r="V20" s="54">
        <f t="shared" si="4"/>
        <v>12000</v>
      </c>
      <c r="W20" s="20"/>
    </row>
    <row r="21" spans="1:27" x14ac:dyDescent="0.3">
      <c r="A21" s="31" t="s">
        <v>27</v>
      </c>
      <c r="B21" s="20" t="s">
        <v>139</v>
      </c>
      <c r="C21" s="20" t="s">
        <v>15</v>
      </c>
      <c r="D21" s="20">
        <v>2</v>
      </c>
      <c r="E21" s="20">
        <v>4500</v>
      </c>
      <c r="F21" s="20">
        <f t="shared" si="0"/>
        <v>9000</v>
      </c>
      <c r="G21" s="79">
        <f>SUM(F21:F25)</f>
        <v>24000</v>
      </c>
      <c r="I21" s="20" t="s">
        <v>82</v>
      </c>
      <c r="J21" s="64" t="s">
        <v>144</v>
      </c>
      <c r="K21" s="47" t="s">
        <v>143</v>
      </c>
      <c r="L21" s="3">
        <v>7500</v>
      </c>
      <c r="M21" s="47"/>
      <c r="N21" s="47"/>
      <c r="O21" s="47"/>
      <c r="P21" s="47"/>
      <c r="Q21" s="47"/>
      <c r="R21" s="51">
        <v>1</v>
      </c>
      <c r="S21" s="47"/>
      <c r="T21" s="47">
        <f t="shared" si="3"/>
        <v>1</v>
      </c>
      <c r="U21" s="5"/>
      <c r="V21" s="54">
        <f t="shared" si="4"/>
        <v>7500</v>
      </c>
      <c r="W21" s="20"/>
    </row>
    <row r="22" spans="1:27" x14ac:dyDescent="0.3">
      <c r="A22" s="31"/>
      <c r="B22" s="20" t="s">
        <v>138</v>
      </c>
      <c r="C22" s="20" t="s">
        <v>11</v>
      </c>
      <c r="D22" s="20">
        <v>2</v>
      </c>
      <c r="E22" s="20">
        <v>2400</v>
      </c>
      <c r="F22" s="20">
        <f t="shared" si="0"/>
        <v>4800</v>
      </c>
      <c r="G22" s="79"/>
      <c r="I22" s="26" t="s">
        <v>83</v>
      </c>
      <c r="J22" s="60" t="s">
        <v>47</v>
      </c>
      <c r="K22" s="47" t="s">
        <v>26</v>
      </c>
      <c r="L22" s="3">
        <v>12000</v>
      </c>
      <c r="M22" s="47"/>
      <c r="N22" s="47"/>
      <c r="O22" s="47">
        <v>1</v>
      </c>
      <c r="P22" s="47" t="s">
        <v>168</v>
      </c>
      <c r="Q22" s="47" t="s">
        <v>168</v>
      </c>
      <c r="R22" s="47"/>
      <c r="S22" s="47"/>
      <c r="T22" s="47">
        <f t="shared" si="3"/>
        <v>1</v>
      </c>
      <c r="U22" s="5"/>
      <c r="V22" s="54">
        <f t="shared" si="4"/>
        <v>12000</v>
      </c>
      <c r="W22" s="20"/>
    </row>
    <row r="23" spans="1:27" x14ac:dyDescent="0.3">
      <c r="A23" s="31"/>
      <c r="B23" s="20" t="s">
        <v>140</v>
      </c>
      <c r="C23" s="20" t="s">
        <v>66</v>
      </c>
      <c r="D23" s="20">
        <v>1.5</v>
      </c>
      <c r="E23" s="20">
        <v>3500</v>
      </c>
      <c r="F23" s="20">
        <f t="shared" si="0"/>
        <v>5250</v>
      </c>
      <c r="G23" s="79"/>
      <c r="I23" s="26" t="s">
        <v>83</v>
      </c>
      <c r="J23" s="60" t="s">
        <v>48</v>
      </c>
      <c r="K23" s="47" t="s">
        <v>49</v>
      </c>
      <c r="L23" s="3">
        <v>3000</v>
      </c>
      <c r="M23" s="47"/>
      <c r="N23" s="47"/>
      <c r="O23" s="47">
        <v>2</v>
      </c>
      <c r="P23" s="47" t="s">
        <v>168</v>
      </c>
      <c r="Q23" s="47" t="s">
        <v>168</v>
      </c>
      <c r="R23" s="47"/>
      <c r="S23" s="47"/>
      <c r="T23" s="47">
        <f t="shared" si="3"/>
        <v>2</v>
      </c>
      <c r="U23" s="5"/>
      <c r="V23" s="54">
        <f t="shared" si="4"/>
        <v>6000</v>
      </c>
      <c r="W23" s="20"/>
    </row>
    <row r="24" spans="1:27" x14ac:dyDescent="0.3">
      <c r="A24" s="31"/>
      <c r="B24" s="20" t="s">
        <v>141</v>
      </c>
      <c r="C24" s="20"/>
      <c r="D24" s="20">
        <v>4.5</v>
      </c>
      <c r="E24" s="20">
        <v>975</v>
      </c>
      <c r="F24" s="20">
        <f t="shared" si="0"/>
        <v>4387.5</v>
      </c>
      <c r="G24" s="79"/>
      <c r="I24" s="26" t="s">
        <v>90</v>
      </c>
      <c r="J24" s="60" t="s">
        <v>44</v>
      </c>
      <c r="K24" s="47" t="s">
        <v>165</v>
      </c>
      <c r="L24" s="3">
        <v>990</v>
      </c>
      <c r="M24" s="47"/>
      <c r="N24" s="47"/>
      <c r="O24" s="47">
        <v>2</v>
      </c>
      <c r="P24" s="47" t="s">
        <v>168</v>
      </c>
      <c r="Q24" s="47" t="s">
        <v>168</v>
      </c>
      <c r="R24" s="47"/>
      <c r="S24" s="47"/>
      <c r="T24" s="47">
        <f t="shared" si="3"/>
        <v>2</v>
      </c>
      <c r="U24" s="5"/>
      <c r="V24" s="54">
        <f t="shared" si="4"/>
        <v>1980</v>
      </c>
    </row>
    <row r="25" spans="1:27" ht="17.25" thickBot="1" x14ac:dyDescent="0.35">
      <c r="A25" s="31"/>
      <c r="B25" s="20" t="s">
        <v>22</v>
      </c>
      <c r="C25" s="20"/>
      <c r="D25" s="20">
        <v>4.5</v>
      </c>
      <c r="E25" s="20">
        <v>125</v>
      </c>
      <c r="F25" s="20">
        <f t="shared" si="0"/>
        <v>562.5</v>
      </c>
      <c r="G25" s="79"/>
      <c r="I25" s="20" t="s">
        <v>90</v>
      </c>
      <c r="J25" s="61" t="s">
        <v>86</v>
      </c>
      <c r="K25" s="48" t="s">
        <v>161</v>
      </c>
      <c r="L25" s="11">
        <v>7700</v>
      </c>
      <c r="M25" s="47"/>
      <c r="N25" s="47"/>
      <c r="O25" s="47"/>
      <c r="P25" s="47"/>
      <c r="Q25" s="47"/>
      <c r="R25" s="47">
        <v>1</v>
      </c>
      <c r="S25" s="47"/>
      <c r="T25" s="47">
        <f t="shared" si="3"/>
        <v>1</v>
      </c>
      <c r="U25" s="5">
        <v>0</v>
      </c>
      <c r="V25" s="54">
        <f t="shared" si="4"/>
        <v>7700</v>
      </c>
      <c r="W25" s="20"/>
    </row>
    <row r="26" spans="1:27" ht="17.25" thickBot="1" x14ac:dyDescent="0.35">
      <c r="A26" s="29" t="s">
        <v>16</v>
      </c>
      <c r="B26" s="30" t="s">
        <v>110</v>
      </c>
      <c r="C26" s="30" t="s">
        <v>149</v>
      </c>
      <c r="D26" s="30">
        <v>2</v>
      </c>
      <c r="E26" s="30">
        <v>4100</v>
      </c>
      <c r="F26" s="30">
        <f t="shared" si="0"/>
        <v>8200</v>
      </c>
      <c r="G26" s="78">
        <f>SUM(F26:F34)</f>
        <v>41230</v>
      </c>
      <c r="I26" s="26" t="s">
        <v>90</v>
      </c>
      <c r="J26" s="61" t="s">
        <v>166</v>
      </c>
      <c r="K26" s="48" t="s">
        <v>162</v>
      </c>
      <c r="L26" s="11">
        <v>4360</v>
      </c>
      <c r="M26" s="48"/>
      <c r="N26" s="51"/>
      <c r="O26" s="47"/>
      <c r="P26" s="47"/>
      <c r="Q26" s="47"/>
      <c r="R26" s="51">
        <v>1</v>
      </c>
      <c r="S26" s="51"/>
      <c r="T26" s="47">
        <f t="shared" si="3"/>
        <v>1</v>
      </c>
      <c r="U26" s="5">
        <v>2100</v>
      </c>
      <c r="V26" s="54">
        <f t="shared" si="4"/>
        <v>4360</v>
      </c>
      <c r="W26" s="20"/>
    </row>
    <row r="27" spans="1:27" x14ac:dyDescent="0.3">
      <c r="A27" s="31"/>
      <c r="B27" s="20"/>
      <c r="C27" s="30" t="s">
        <v>149</v>
      </c>
      <c r="D27" s="20">
        <v>2</v>
      </c>
      <c r="E27" s="20">
        <v>4100</v>
      </c>
      <c r="F27" s="20">
        <f t="shared" si="0"/>
        <v>8200</v>
      </c>
      <c r="G27" s="79"/>
      <c r="I27" s="20" t="s">
        <v>90</v>
      </c>
      <c r="J27" s="61" t="s">
        <v>91</v>
      </c>
      <c r="K27" s="48" t="s">
        <v>94</v>
      </c>
      <c r="L27" s="11">
        <v>13300</v>
      </c>
      <c r="M27" s="48"/>
      <c r="N27" s="51"/>
      <c r="O27" s="47"/>
      <c r="P27" s="47"/>
      <c r="Q27" s="47"/>
      <c r="R27" s="47"/>
      <c r="S27" s="47">
        <v>1</v>
      </c>
      <c r="T27" s="47">
        <f t="shared" si="3"/>
        <v>1</v>
      </c>
      <c r="U27" s="5"/>
      <c r="V27" s="54">
        <f t="shared" si="4"/>
        <v>13300</v>
      </c>
      <c r="W27" s="20"/>
    </row>
    <row r="28" spans="1:27" x14ac:dyDescent="0.3">
      <c r="A28" s="31"/>
      <c r="B28" s="20" t="s">
        <v>50</v>
      </c>
      <c r="C28" s="20" t="s">
        <v>49</v>
      </c>
      <c r="D28" s="20">
        <v>6</v>
      </c>
      <c r="E28" s="20">
        <v>150</v>
      </c>
      <c r="F28" s="20">
        <f t="shared" si="0"/>
        <v>900</v>
      </c>
      <c r="G28" s="79"/>
      <c r="I28" s="20" t="s">
        <v>90</v>
      </c>
      <c r="J28" s="61" t="s">
        <v>92</v>
      </c>
      <c r="K28" s="48" t="s">
        <v>93</v>
      </c>
      <c r="L28" s="11">
        <v>19400</v>
      </c>
      <c r="M28" s="48"/>
      <c r="N28" s="51"/>
      <c r="O28" s="47"/>
      <c r="P28" s="47"/>
      <c r="Q28" s="47"/>
      <c r="R28" s="47"/>
      <c r="S28" s="47">
        <v>1</v>
      </c>
      <c r="T28" s="47">
        <f t="shared" si="3"/>
        <v>1</v>
      </c>
      <c r="U28" s="5"/>
      <c r="V28" s="54">
        <f t="shared" si="4"/>
        <v>19400</v>
      </c>
      <c r="W28" s="20"/>
    </row>
    <row r="29" spans="1:27" x14ac:dyDescent="0.3">
      <c r="A29" s="31"/>
      <c r="B29" s="20" t="s">
        <v>32</v>
      </c>
      <c r="C29" s="20" t="s">
        <v>31</v>
      </c>
      <c r="D29" s="20">
        <v>6.3</v>
      </c>
      <c r="E29" s="20">
        <v>975</v>
      </c>
      <c r="F29" s="20">
        <f t="shared" si="0"/>
        <v>6142.5</v>
      </c>
      <c r="G29" s="79"/>
      <c r="I29" s="20" t="s">
        <v>90</v>
      </c>
      <c r="J29" s="61" t="s">
        <v>95</v>
      </c>
      <c r="K29" s="48" t="s">
        <v>167</v>
      </c>
      <c r="L29" s="11">
        <v>8610</v>
      </c>
      <c r="M29" s="48"/>
      <c r="N29" s="51"/>
      <c r="O29" s="47"/>
      <c r="P29" s="47"/>
      <c r="Q29" s="47"/>
      <c r="R29" s="47"/>
      <c r="S29" s="47">
        <v>1</v>
      </c>
      <c r="T29" s="47">
        <f t="shared" si="3"/>
        <v>1</v>
      </c>
      <c r="U29" s="5">
        <v>0</v>
      </c>
      <c r="V29" s="54">
        <f t="shared" si="4"/>
        <v>8610</v>
      </c>
      <c r="W29" s="20"/>
    </row>
    <row r="30" spans="1:27" x14ac:dyDescent="0.3">
      <c r="A30" s="31"/>
      <c r="B30" s="20" t="s">
        <v>33</v>
      </c>
      <c r="C30" s="20" t="s">
        <v>31</v>
      </c>
      <c r="D30" s="20">
        <v>6.3</v>
      </c>
      <c r="E30" s="20">
        <v>125</v>
      </c>
      <c r="F30" s="20">
        <f t="shared" si="0"/>
        <v>787.5</v>
      </c>
      <c r="G30" s="79"/>
      <c r="I30" s="20" t="s">
        <v>90</v>
      </c>
      <c r="J30" s="62" t="s">
        <v>96</v>
      </c>
      <c r="K30" s="48" t="s">
        <v>97</v>
      </c>
      <c r="L30" s="11">
        <v>17000</v>
      </c>
      <c r="M30" s="48"/>
      <c r="N30" s="51"/>
      <c r="O30" s="47"/>
      <c r="P30" s="47"/>
      <c r="Q30" s="47"/>
      <c r="R30" s="47"/>
      <c r="S30" s="51">
        <v>1</v>
      </c>
      <c r="T30" s="47">
        <f t="shared" si="3"/>
        <v>1</v>
      </c>
      <c r="U30" s="5">
        <v>3000</v>
      </c>
      <c r="V30" s="54">
        <f t="shared" si="4"/>
        <v>17000</v>
      </c>
      <c r="W30" s="20"/>
    </row>
    <row r="31" spans="1:27" ht="17.25" thickBot="1" x14ac:dyDescent="0.35">
      <c r="A31" s="31"/>
      <c r="B31" t="s">
        <v>47</v>
      </c>
      <c r="C31" t="s">
        <v>26</v>
      </c>
      <c r="D31">
        <v>1</v>
      </c>
      <c r="E31">
        <v>12000</v>
      </c>
      <c r="F31" s="20">
        <f t="shared" ref="F31:F32" si="5">D31*E31</f>
        <v>12000</v>
      </c>
      <c r="G31" s="79"/>
      <c r="I31" s="20" t="s">
        <v>90</v>
      </c>
      <c r="J31" s="63" t="s">
        <v>98</v>
      </c>
      <c r="K31" s="49"/>
      <c r="L31" s="50">
        <v>7630</v>
      </c>
      <c r="M31" s="49"/>
      <c r="N31" s="52"/>
      <c r="O31" s="53"/>
      <c r="P31" s="53"/>
      <c r="Q31" s="53"/>
      <c r="R31" s="53"/>
      <c r="S31" s="52">
        <v>1</v>
      </c>
      <c r="T31" s="53">
        <f t="shared" si="3"/>
        <v>1</v>
      </c>
      <c r="U31" s="58">
        <v>0</v>
      </c>
      <c r="V31" s="55">
        <f t="shared" si="4"/>
        <v>7630</v>
      </c>
      <c r="W31" s="20"/>
    </row>
    <row r="32" spans="1:27" ht="17.25" thickBot="1" x14ac:dyDescent="0.35">
      <c r="A32" s="31"/>
      <c r="B32" t="s">
        <v>48</v>
      </c>
      <c r="C32" t="s">
        <v>49</v>
      </c>
      <c r="D32">
        <v>1</v>
      </c>
      <c r="E32">
        <v>3000</v>
      </c>
      <c r="F32" s="20">
        <f t="shared" si="5"/>
        <v>3000</v>
      </c>
      <c r="G32" s="79"/>
      <c r="I32" s="20"/>
      <c r="J32" s="72" t="s">
        <v>8</v>
      </c>
      <c r="K32" s="73"/>
      <c r="L32" s="73"/>
      <c r="M32" s="56">
        <f t="shared" ref="M32:S32" si="6">SUMPRODUCT($L$8:$L$31,M8:M31)</f>
        <v>129300</v>
      </c>
      <c r="N32" s="56">
        <f t="shared" si="6"/>
        <v>36900</v>
      </c>
      <c r="O32" s="56">
        <f t="shared" si="6"/>
        <v>57340</v>
      </c>
      <c r="P32" s="56">
        <f t="shared" si="6"/>
        <v>18210</v>
      </c>
      <c r="Q32" s="56">
        <f t="shared" si="6"/>
        <v>23640</v>
      </c>
      <c r="R32" s="56">
        <f t="shared" si="6"/>
        <v>122460</v>
      </c>
      <c r="S32" s="56">
        <f t="shared" si="6"/>
        <v>65940</v>
      </c>
      <c r="T32" s="56"/>
      <c r="U32" s="59"/>
      <c r="V32" s="57">
        <f>SUM(V8:V31)</f>
        <v>453790</v>
      </c>
      <c r="W32" s="20"/>
      <c r="X32" s="20"/>
      <c r="Y32" s="20"/>
      <c r="Z32" s="20"/>
      <c r="AA32" s="20"/>
    </row>
    <row r="33" spans="1:27" x14ac:dyDescent="0.3">
      <c r="A33" s="31"/>
      <c r="B33" s="20" t="s">
        <v>44</v>
      </c>
      <c r="C33" s="20" t="s">
        <v>46</v>
      </c>
      <c r="D33" s="20">
        <v>2</v>
      </c>
      <c r="E33" s="20">
        <v>1000</v>
      </c>
      <c r="F33" s="20">
        <f>D33*E33</f>
        <v>2000</v>
      </c>
      <c r="G33" s="79"/>
      <c r="I33" s="20"/>
      <c r="W33" s="20"/>
      <c r="X33" s="20"/>
      <c r="Y33" s="20"/>
      <c r="Z33" s="20"/>
      <c r="AA33" s="20"/>
    </row>
    <row r="34" spans="1:27" ht="17.25" thickBot="1" x14ac:dyDescent="0.35">
      <c r="A34" s="32"/>
      <c r="B34" s="33" t="s">
        <v>106</v>
      </c>
      <c r="C34" s="33" t="s">
        <v>105</v>
      </c>
      <c r="D34" s="33">
        <v>0</v>
      </c>
      <c r="E34" s="20">
        <v>1050</v>
      </c>
      <c r="F34" s="20">
        <f>D34*E34</f>
        <v>0</v>
      </c>
      <c r="G34" s="80"/>
      <c r="I34" s="20"/>
      <c r="W34" s="20"/>
      <c r="X34" s="20"/>
      <c r="Y34" s="20"/>
      <c r="Z34" s="20"/>
      <c r="AA34" s="20"/>
    </row>
    <row r="35" spans="1:27" x14ac:dyDescent="0.3">
      <c r="A35" s="81" t="s">
        <v>75</v>
      </c>
      <c r="B35" s="30" t="s">
        <v>142</v>
      </c>
      <c r="C35" s="30" t="s">
        <v>18</v>
      </c>
      <c r="D35" s="36">
        <v>1</v>
      </c>
      <c r="E35" s="18">
        <v>106050</v>
      </c>
      <c r="F35" s="17">
        <f t="shared" ref="F35:F44" si="7">D35*E35</f>
        <v>106050</v>
      </c>
      <c r="G35" s="78">
        <f>SUM(F35:F38)</f>
        <v>138310</v>
      </c>
      <c r="W35" s="20"/>
      <c r="X35" s="20"/>
      <c r="Y35" s="20"/>
      <c r="Z35" s="20"/>
      <c r="AA35" s="20"/>
    </row>
    <row r="36" spans="1:27" x14ac:dyDescent="0.3">
      <c r="A36" s="82"/>
      <c r="B36" s="20" t="s">
        <v>54</v>
      </c>
      <c r="C36" s="20" t="s">
        <v>55</v>
      </c>
      <c r="D36" s="20">
        <v>1</v>
      </c>
      <c r="E36" s="21">
        <v>12000</v>
      </c>
      <c r="F36" s="20">
        <f t="shared" si="7"/>
        <v>12000</v>
      </c>
      <c r="G36" s="79"/>
    </row>
    <row r="37" spans="1:27" x14ac:dyDescent="0.3">
      <c r="A37" s="82"/>
      <c r="B37" s="39" t="s">
        <v>86</v>
      </c>
      <c r="C37" s="39" t="s">
        <v>101</v>
      </c>
      <c r="D37" s="26">
        <v>1</v>
      </c>
      <c r="E37" s="39">
        <v>12760</v>
      </c>
      <c r="F37" s="26">
        <f t="shared" si="7"/>
        <v>12760</v>
      </c>
      <c r="G37" s="79"/>
    </row>
    <row r="38" spans="1:27" ht="17.25" thickBot="1" x14ac:dyDescent="0.35">
      <c r="A38" s="82"/>
      <c r="B38" s="20" t="s">
        <v>144</v>
      </c>
      <c r="C38" s="20" t="s">
        <v>143</v>
      </c>
      <c r="D38" s="20">
        <v>1</v>
      </c>
      <c r="E38" s="21">
        <v>7500</v>
      </c>
      <c r="F38" s="20">
        <f>D38*E38</f>
        <v>7500</v>
      </c>
      <c r="G38" s="79"/>
    </row>
    <row r="39" spans="1:27" x14ac:dyDescent="0.3">
      <c r="A39" s="81" t="s">
        <v>145</v>
      </c>
      <c r="B39" s="41" t="s">
        <v>91</v>
      </c>
      <c r="C39" s="41" t="s">
        <v>94</v>
      </c>
      <c r="D39" s="36">
        <v>1</v>
      </c>
      <c r="E39" s="41">
        <v>13300</v>
      </c>
      <c r="F39" s="36">
        <f t="shared" si="7"/>
        <v>13300</v>
      </c>
      <c r="G39" s="78">
        <f>SUM(F39:F44)</f>
        <v>70300</v>
      </c>
    </row>
    <row r="40" spans="1:27" x14ac:dyDescent="0.3">
      <c r="A40" s="82"/>
      <c r="B40" s="39" t="s">
        <v>92</v>
      </c>
      <c r="C40" s="39" t="s">
        <v>93</v>
      </c>
      <c r="D40" s="26">
        <v>1</v>
      </c>
      <c r="E40" s="39">
        <v>19400</v>
      </c>
      <c r="F40" s="26">
        <f t="shared" si="7"/>
        <v>19400</v>
      </c>
      <c r="G40" s="79"/>
    </row>
    <row r="41" spans="1:27" x14ac:dyDescent="0.3">
      <c r="A41" s="82"/>
      <c r="B41" s="39" t="s">
        <v>95</v>
      </c>
      <c r="C41" s="39"/>
      <c r="D41" s="26">
        <v>1</v>
      </c>
      <c r="E41" s="39">
        <v>8610</v>
      </c>
      <c r="F41" s="26">
        <f t="shared" si="7"/>
        <v>8610</v>
      </c>
      <c r="G41" s="79"/>
    </row>
    <row r="42" spans="1:27" x14ac:dyDescent="0.3">
      <c r="A42" s="82"/>
      <c r="B42" s="40" t="s">
        <v>96</v>
      </c>
      <c r="C42" s="39" t="s">
        <v>97</v>
      </c>
      <c r="D42" s="26">
        <v>1</v>
      </c>
      <c r="E42" s="39">
        <v>17000</v>
      </c>
      <c r="F42" s="26">
        <f t="shared" si="7"/>
        <v>17000</v>
      </c>
      <c r="G42" s="79"/>
    </row>
    <row r="43" spans="1:27" x14ac:dyDescent="0.3">
      <c r="A43" s="82"/>
      <c r="B43" s="40" t="s">
        <v>98</v>
      </c>
      <c r="C43" s="39"/>
      <c r="D43" s="26">
        <v>1</v>
      </c>
      <c r="E43" s="39">
        <v>7630</v>
      </c>
      <c r="F43" s="26">
        <f t="shared" si="7"/>
        <v>7630</v>
      </c>
      <c r="G43" s="79"/>
    </row>
    <row r="44" spans="1:27" ht="17.25" thickBot="1" x14ac:dyDescent="0.35">
      <c r="A44" s="76"/>
      <c r="B44" s="42" t="s">
        <v>99</v>
      </c>
      <c r="C44" s="42"/>
      <c r="D44" s="43">
        <v>1</v>
      </c>
      <c r="E44" s="42">
        <v>4360</v>
      </c>
      <c r="F44" s="43">
        <f t="shared" si="7"/>
        <v>4360</v>
      </c>
      <c r="G44" s="80"/>
    </row>
    <row r="45" spans="1:27" ht="17.25" thickBot="1" x14ac:dyDescent="0.35">
      <c r="A45" s="76" t="s">
        <v>8</v>
      </c>
      <c r="B45" s="77"/>
      <c r="C45" s="77"/>
      <c r="D45" s="77"/>
      <c r="E45" s="77"/>
      <c r="F45" s="77"/>
      <c r="G45" s="37">
        <f>SUM(G5:G44)</f>
        <v>477650</v>
      </c>
    </row>
    <row r="47" spans="1:27" x14ac:dyDescent="0.3">
      <c r="G47">
        <f>SUM(G5:G34)</f>
        <v>269040</v>
      </c>
    </row>
    <row r="49" spans="1:7" x14ac:dyDescent="0.3">
      <c r="C49" t="s">
        <v>39</v>
      </c>
      <c r="D49" t="s">
        <v>40</v>
      </c>
      <c r="E49" t="s">
        <v>41</v>
      </c>
      <c r="F49" t="s">
        <v>42</v>
      </c>
      <c r="G49" t="s">
        <v>43</v>
      </c>
    </row>
    <row r="50" spans="1:7" x14ac:dyDescent="0.3">
      <c r="A50" t="s">
        <v>34</v>
      </c>
      <c r="B50" t="s">
        <v>35</v>
      </c>
      <c r="C50" t="s">
        <v>36</v>
      </c>
      <c r="D50">
        <v>2</v>
      </c>
      <c r="E50">
        <v>4</v>
      </c>
      <c r="F50">
        <f>D50*E50</f>
        <v>8</v>
      </c>
      <c r="G50">
        <f>360*F50</f>
        <v>2880</v>
      </c>
    </row>
    <row r="51" spans="1:7" x14ac:dyDescent="0.3">
      <c r="C51" t="s">
        <v>37</v>
      </c>
      <c r="D51">
        <v>5</v>
      </c>
      <c r="E51">
        <v>4</v>
      </c>
      <c r="F51">
        <f>D51*E51</f>
        <v>20</v>
      </c>
      <c r="G51">
        <f>360*F51</f>
        <v>7200</v>
      </c>
    </row>
    <row r="52" spans="1:7" x14ac:dyDescent="0.3">
      <c r="C52" t="s">
        <v>38</v>
      </c>
      <c r="D52">
        <v>6</v>
      </c>
      <c r="E52">
        <v>4</v>
      </c>
      <c r="F52">
        <f>D52*E52</f>
        <v>24</v>
      </c>
      <c r="G52">
        <f>360*F52</f>
        <v>8640</v>
      </c>
    </row>
    <row r="53" spans="1:7" x14ac:dyDescent="0.3">
      <c r="F53">
        <f>SUM(F50:F52)</f>
        <v>52</v>
      </c>
    </row>
    <row r="54" spans="1:7" x14ac:dyDescent="0.3">
      <c r="D54" t="s">
        <v>132</v>
      </c>
      <c r="E54" t="s">
        <v>133</v>
      </c>
    </row>
    <row r="57" spans="1:7" x14ac:dyDescent="0.3">
      <c r="A57" s="2" t="s">
        <v>146</v>
      </c>
    </row>
    <row r="58" spans="1:7" x14ac:dyDescent="0.3">
      <c r="A58" t="s">
        <v>147</v>
      </c>
    </row>
    <row r="59" spans="1:7" x14ac:dyDescent="0.3">
      <c r="A59" t="s">
        <v>148</v>
      </c>
    </row>
  </sheetData>
  <mergeCells count="18">
    <mergeCell ref="G26:G34"/>
    <mergeCell ref="G5:G7"/>
    <mergeCell ref="G8:G12"/>
    <mergeCell ref="G13:G20"/>
    <mergeCell ref="G21:G25"/>
    <mergeCell ref="A5:A7"/>
    <mergeCell ref="A8:A12"/>
    <mergeCell ref="A45:F45"/>
    <mergeCell ref="G35:G38"/>
    <mergeCell ref="G39:G44"/>
    <mergeCell ref="A39:A44"/>
    <mergeCell ref="A35:A38"/>
    <mergeCell ref="J6:J7"/>
    <mergeCell ref="K6:K7"/>
    <mergeCell ref="L6:T6"/>
    <mergeCell ref="V6:V7"/>
    <mergeCell ref="J32:L32"/>
    <mergeCell ref="U6:U7"/>
  </mergeCells>
  <phoneticPr fontId="1" type="noConversion"/>
  <hyperlinks>
    <hyperlink ref="B42" r:id="rId1" display="https://www.coupang.com/vp/products/5429072964?vendorItemId=75510372010" xr:uid="{A2E281B3-3BCF-4FBF-9A7E-786DDDEF89B0}"/>
    <hyperlink ref="A57" r:id="rId2" xr:uid="{6D83203E-176B-4CA0-8989-9572E49A8237}"/>
    <hyperlink ref="J30" r:id="rId3" display="https://www.coupang.com/vp/products/5429072964?vendorItemId=75510372010" xr:uid="{90F8EAD0-C4EC-4701-8D0D-8D6B5F489030}"/>
    <hyperlink ref="X8" r:id="rId4" location="!st=POPULAR&amp;pn=1&amp;storeFarmCid=ALL" xr:uid="{24F15761-7B90-4808-8725-38A38DE67167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677BB-853A-4F01-B622-613C95C76E9E}">
  <dimension ref="A1:U24"/>
  <sheetViews>
    <sheetView workbookViewId="0">
      <selection activeCell="J19" sqref="J19"/>
    </sheetView>
  </sheetViews>
  <sheetFormatPr defaultRowHeight="16.5" x14ac:dyDescent="0.3"/>
  <cols>
    <col min="2" max="2" width="11" customWidth="1"/>
    <col min="3" max="3" width="16.875" customWidth="1"/>
  </cols>
  <sheetData>
    <row r="1" spans="1:21" x14ac:dyDescent="0.3">
      <c r="E1" t="s">
        <v>119</v>
      </c>
    </row>
    <row r="2" spans="1:21" x14ac:dyDescent="0.3">
      <c r="A2" t="s">
        <v>7</v>
      </c>
      <c r="B2" t="s">
        <v>109</v>
      </c>
      <c r="C2" t="s">
        <v>108</v>
      </c>
      <c r="D2">
        <v>74000</v>
      </c>
      <c r="E2">
        <v>2</v>
      </c>
      <c r="F2">
        <f>D2*E2</f>
        <v>148000</v>
      </c>
      <c r="G2">
        <f>SUM(F2:F4)</f>
        <v>198250</v>
      </c>
    </row>
    <row r="3" spans="1:21" x14ac:dyDescent="0.3">
      <c r="B3" t="s">
        <v>110</v>
      </c>
      <c r="C3" t="s">
        <v>112</v>
      </c>
      <c r="D3">
        <v>3150</v>
      </c>
      <c r="E3">
        <v>10</v>
      </c>
      <c r="F3">
        <f t="shared" ref="F3:F4" si="0">D3*E3</f>
        <v>31500</v>
      </c>
      <c r="U3" s="2" t="s">
        <v>114</v>
      </c>
    </row>
    <row r="4" spans="1:21" x14ac:dyDescent="0.3">
      <c r="B4" t="s">
        <v>10</v>
      </c>
      <c r="C4" t="s">
        <v>118</v>
      </c>
      <c r="D4">
        <f>3750/2</f>
        <v>1875</v>
      </c>
      <c r="E4">
        <v>10</v>
      </c>
      <c r="F4">
        <f t="shared" si="0"/>
        <v>18750</v>
      </c>
      <c r="U4" s="2"/>
    </row>
    <row r="5" spans="1:21" x14ac:dyDescent="0.3">
      <c r="C5" t="s">
        <v>112</v>
      </c>
      <c r="D5">
        <v>3150</v>
      </c>
      <c r="U5" s="2"/>
    </row>
    <row r="6" spans="1:21" x14ac:dyDescent="0.3">
      <c r="C6" t="s">
        <v>113</v>
      </c>
      <c r="D6">
        <v>3750</v>
      </c>
    </row>
    <row r="7" spans="1:21" x14ac:dyDescent="0.3">
      <c r="C7" t="s">
        <v>111</v>
      </c>
      <c r="D7">
        <v>4190</v>
      </c>
    </row>
    <row r="8" spans="1:21" x14ac:dyDescent="0.3">
      <c r="C8" t="s">
        <v>115</v>
      </c>
      <c r="D8">
        <v>3420</v>
      </c>
    </row>
    <row r="9" spans="1:21" x14ac:dyDescent="0.3">
      <c r="C9" t="s">
        <v>116</v>
      </c>
      <c r="D9">
        <v>4030</v>
      </c>
    </row>
    <row r="10" spans="1:21" x14ac:dyDescent="0.3">
      <c r="C10" t="s">
        <v>117</v>
      </c>
      <c r="D10">
        <v>4440</v>
      </c>
    </row>
    <row r="13" spans="1:21" x14ac:dyDescent="0.3">
      <c r="A13" t="s">
        <v>134</v>
      </c>
    </row>
    <row r="14" spans="1:21" x14ac:dyDescent="0.3">
      <c r="A14" s="16" t="s">
        <v>119</v>
      </c>
      <c r="B14" s="17" t="s">
        <v>129</v>
      </c>
      <c r="C14" s="17" t="s">
        <v>108</v>
      </c>
      <c r="D14" s="17">
        <v>1</v>
      </c>
      <c r="E14" s="17">
        <v>1</v>
      </c>
      <c r="F14" s="17">
        <f>D14*E14</f>
        <v>1</v>
      </c>
      <c r="G14">
        <v>74000</v>
      </c>
      <c r="H14">
        <f>F14*G14</f>
        <v>74000</v>
      </c>
    </row>
    <row r="15" spans="1:21" x14ac:dyDescent="0.3">
      <c r="A15" s="19"/>
      <c r="B15" s="20" t="s">
        <v>127</v>
      </c>
      <c r="C15" s="20" t="s">
        <v>112</v>
      </c>
      <c r="D15" s="20">
        <v>2</v>
      </c>
      <c r="E15" s="20">
        <v>10</v>
      </c>
      <c r="F15" s="20">
        <f t="shared" ref="F15:F16" si="1">D15*E15</f>
        <v>20</v>
      </c>
      <c r="G15" s="21"/>
      <c r="H15">
        <f t="shared" ref="H15:H24" si="2">F15*G15</f>
        <v>0</v>
      </c>
    </row>
    <row r="16" spans="1:21" x14ac:dyDescent="0.3">
      <c r="A16" s="22"/>
      <c r="B16" s="23" t="s">
        <v>128</v>
      </c>
      <c r="C16" s="23" t="s">
        <v>118</v>
      </c>
      <c r="D16" s="23">
        <v>1</v>
      </c>
      <c r="E16" s="23">
        <v>10</v>
      </c>
      <c r="F16" s="23">
        <f t="shared" si="1"/>
        <v>10</v>
      </c>
      <c r="G16" s="24"/>
      <c r="H16">
        <f t="shared" si="2"/>
        <v>0</v>
      </c>
    </row>
    <row r="17" spans="1:8" x14ac:dyDescent="0.3">
      <c r="B17" s="20" t="s">
        <v>121</v>
      </c>
      <c r="C17" s="20" t="s">
        <v>122</v>
      </c>
      <c r="D17" s="20">
        <v>2</v>
      </c>
      <c r="E17" s="20">
        <v>10</v>
      </c>
      <c r="F17" s="20">
        <f t="shared" ref="F17:F24" si="3">D17*E17</f>
        <v>20</v>
      </c>
      <c r="H17">
        <f t="shared" si="2"/>
        <v>0</v>
      </c>
    </row>
    <row r="18" spans="1:8" x14ac:dyDescent="0.3">
      <c r="A18" s="16" t="s">
        <v>19</v>
      </c>
      <c r="B18" s="17" t="s">
        <v>125</v>
      </c>
      <c r="C18" s="17" t="s">
        <v>126</v>
      </c>
      <c r="D18" s="17">
        <v>2</v>
      </c>
      <c r="E18" s="17">
        <v>3</v>
      </c>
      <c r="F18" s="17">
        <f t="shared" si="3"/>
        <v>6</v>
      </c>
      <c r="G18" s="18">
        <f>SUM(F18:F24)</f>
        <v>51</v>
      </c>
      <c r="H18">
        <f t="shared" si="2"/>
        <v>306</v>
      </c>
    </row>
    <row r="19" spans="1:8" x14ac:dyDescent="0.3">
      <c r="A19" s="19"/>
      <c r="B19" s="20" t="s">
        <v>121</v>
      </c>
      <c r="C19" s="20" t="s">
        <v>122</v>
      </c>
      <c r="D19" s="26">
        <v>1</v>
      </c>
      <c r="E19" s="20">
        <v>3</v>
      </c>
      <c r="F19" s="20">
        <f t="shared" si="3"/>
        <v>3</v>
      </c>
      <c r="G19" s="21"/>
      <c r="H19">
        <f t="shared" si="2"/>
        <v>0</v>
      </c>
    </row>
    <row r="20" spans="1:8" x14ac:dyDescent="0.3">
      <c r="A20" s="25"/>
      <c r="B20" s="20" t="s">
        <v>130</v>
      </c>
      <c r="C20" s="20" t="s">
        <v>123</v>
      </c>
      <c r="D20" s="26">
        <v>8</v>
      </c>
      <c r="E20" s="20">
        <v>3</v>
      </c>
      <c r="F20" s="20">
        <f t="shared" si="3"/>
        <v>24</v>
      </c>
      <c r="G20" s="21"/>
      <c r="H20">
        <f t="shared" si="2"/>
        <v>0</v>
      </c>
    </row>
    <row r="21" spans="1:8" x14ac:dyDescent="0.3">
      <c r="A21" s="25"/>
      <c r="B21" s="20" t="s">
        <v>50</v>
      </c>
      <c r="C21" s="20" t="s">
        <v>120</v>
      </c>
      <c r="D21" s="26">
        <v>2</v>
      </c>
      <c r="E21" s="20">
        <v>3</v>
      </c>
      <c r="F21" s="20">
        <f t="shared" si="3"/>
        <v>6</v>
      </c>
      <c r="G21" s="21"/>
      <c r="H21">
        <f t="shared" si="2"/>
        <v>0</v>
      </c>
    </row>
    <row r="22" spans="1:8" x14ac:dyDescent="0.3">
      <c r="A22" s="25" t="s">
        <v>20</v>
      </c>
      <c r="B22" s="20" t="s">
        <v>53</v>
      </c>
      <c r="C22" s="20" t="s">
        <v>120</v>
      </c>
      <c r="D22" s="20"/>
      <c r="E22" s="20">
        <v>0</v>
      </c>
      <c r="F22" s="20">
        <f t="shared" si="3"/>
        <v>0</v>
      </c>
      <c r="G22" s="21"/>
      <c r="H22">
        <f t="shared" si="2"/>
        <v>0</v>
      </c>
    </row>
    <row r="23" spans="1:8" x14ac:dyDescent="0.3">
      <c r="A23" s="25"/>
      <c r="B23" s="20" t="s">
        <v>131</v>
      </c>
      <c r="C23" s="20" t="s">
        <v>124</v>
      </c>
      <c r="D23" s="26">
        <v>1.5</v>
      </c>
      <c r="E23" s="20">
        <v>4</v>
      </c>
      <c r="F23" s="20">
        <f t="shared" si="3"/>
        <v>6</v>
      </c>
      <c r="G23" s="21"/>
      <c r="H23">
        <f t="shared" si="2"/>
        <v>0</v>
      </c>
    </row>
    <row r="24" spans="1:8" x14ac:dyDescent="0.3">
      <c r="A24" s="22"/>
      <c r="B24" s="23" t="s">
        <v>22</v>
      </c>
      <c r="C24" s="23" t="s">
        <v>124</v>
      </c>
      <c r="D24" s="23">
        <v>1.5</v>
      </c>
      <c r="E24" s="23">
        <v>4</v>
      </c>
      <c r="F24" s="23">
        <f t="shared" si="3"/>
        <v>6</v>
      </c>
      <c r="G24" s="24"/>
      <c r="H24">
        <f t="shared" si="2"/>
        <v>0</v>
      </c>
    </row>
  </sheetData>
  <phoneticPr fontId="1" type="noConversion"/>
  <hyperlinks>
    <hyperlink ref="U3" r:id="rId1" location="none" xr:uid="{7976B33A-B448-472B-8983-6CB3C0827BF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E319-9B0E-4A42-9375-14CEB51FCB0A}">
  <dimension ref="A1:S37"/>
  <sheetViews>
    <sheetView workbookViewId="0">
      <selection activeCell="B24" sqref="B24:D30"/>
    </sheetView>
  </sheetViews>
  <sheetFormatPr defaultRowHeight="16.5" x14ac:dyDescent="0.3"/>
  <cols>
    <col min="1" max="1" width="5.875" customWidth="1"/>
    <col min="2" max="2" width="17.5" customWidth="1"/>
    <col min="3" max="3" width="14.625" customWidth="1"/>
    <col min="4" max="4" width="5.75" customWidth="1"/>
    <col min="5" max="5" width="5.375" customWidth="1"/>
    <col min="6" max="6" width="3.625" customWidth="1"/>
    <col min="7" max="7" width="3.75" customWidth="1"/>
    <col min="8" max="8" width="3.875" customWidth="1"/>
    <col min="9" max="9" width="3.5" customWidth="1"/>
    <col min="10" max="10" width="2.875" customWidth="1"/>
    <col min="11" max="11" width="4.25" customWidth="1"/>
  </cols>
  <sheetData>
    <row r="1" spans="1:19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9" x14ac:dyDescent="0.3">
      <c r="A2" s="6"/>
      <c r="B2" s="7" t="s">
        <v>103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9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9" x14ac:dyDescent="0.3">
      <c r="A4" s="8"/>
      <c r="B4" s="86" t="s">
        <v>76</v>
      </c>
      <c r="C4" s="86" t="s">
        <v>77</v>
      </c>
      <c r="D4" s="9"/>
      <c r="E4" s="86" t="s">
        <v>78</v>
      </c>
      <c r="F4" s="86"/>
      <c r="G4" s="86"/>
      <c r="H4" s="86"/>
      <c r="I4" s="86"/>
      <c r="J4" s="86"/>
      <c r="K4" s="86"/>
      <c r="L4" s="86" t="s">
        <v>74</v>
      </c>
      <c r="S4" t="s">
        <v>87</v>
      </c>
    </row>
    <row r="5" spans="1:19" x14ac:dyDescent="0.3">
      <c r="A5" s="8"/>
      <c r="B5" s="86"/>
      <c r="C5" s="86"/>
      <c r="D5" s="10" t="s">
        <v>72</v>
      </c>
      <c r="E5" s="10" t="s">
        <v>60</v>
      </c>
      <c r="F5" s="10" t="s">
        <v>61</v>
      </c>
      <c r="G5" s="10" t="s">
        <v>62</v>
      </c>
      <c r="H5" s="10" t="s">
        <v>63</v>
      </c>
      <c r="I5" s="10" t="s">
        <v>64</v>
      </c>
      <c r="J5" s="10" t="s">
        <v>75</v>
      </c>
      <c r="K5" s="10" t="s">
        <v>73</v>
      </c>
      <c r="L5" s="86"/>
      <c r="M5" s="1" t="s">
        <v>60</v>
      </c>
      <c r="N5" s="1" t="s">
        <v>61</v>
      </c>
      <c r="O5" s="1" t="s">
        <v>62</v>
      </c>
      <c r="P5" s="1" t="s">
        <v>63</v>
      </c>
      <c r="Q5" s="1" t="s">
        <v>64</v>
      </c>
      <c r="R5" s="1" t="s">
        <v>75</v>
      </c>
    </row>
    <row r="6" spans="1:19" x14ac:dyDescent="0.3">
      <c r="A6" s="8" t="s">
        <v>83</v>
      </c>
      <c r="B6" s="90" t="s">
        <v>4</v>
      </c>
      <c r="C6" s="11" t="s">
        <v>5</v>
      </c>
      <c r="D6" s="11">
        <v>2500</v>
      </c>
      <c r="E6" s="11">
        <v>6</v>
      </c>
      <c r="F6" s="11"/>
      <c r="G6" s="11"/>
      <c r="H6" s="11"/>
      <c r="I6" s="11"/>
      <c r="J6" s="11"/>
      <c r="K6" s="11">
        <f>SUM(E6:J6)</f>
        <v>6</v>
      </c>
      <c r="L6" s="11">
        <f t="shared" ref="L6:L15" si="0">D6*K6</f>
        <v>15000</v>
      </c>
      <c r="M6">
        <f>D6*E6</f>
        <v>15000</v>
      </c>
      <c r="N6">
        <f>F6*D6</f>
        <v>0</v>
      </c>
      <c r="O6">
        <f>D6*G6</f>
        <v>0</v>
      </c>
      <c r="P6">
        <f>D6*H6</f>
        <v>0</v>
      </c>
      <c r="Q6">
        <f>D6*I6</f>
        <v>0</v>
      </c>
      <c r="R6">
        <f>D6*J6</f>
        <v>0</v>
      </c>
    </row>
    <row r="7" spans="1:19" x14ac:dyDescent="0.3">
      <c r="A7" s="8" t="s">
        <v>83</v>
      </c>
      <c r="B7" s="91"/>
      <c r="C7" s="11" t="s">
        <v>6</v>
      </c>
      <c r="D7" s="11">
        <v>2500</v>
      </c>
      <c r="E7" s="11">
        <v>12</v>
      </c>
      <c r="F7" s="11"/>
      <c r="G7" s="11"/>
      <c r="H7" s="11"/>
      <c r="I7" s="11"/>
      <c r="J7" s="11"/>
      <c r="K7" s="11">
        <f t="shared" ref="K7:K29" si="1">SUM(E7:J7)</f>
        <v>12</v>
      </c>
      <c r="L7" s="11">
        <f t="shared" si="0"/>
        <v>30000</v>
      </c>
      <c r="M7">
        <f t="shared" ref="M7:M24" si="2">D7*E7</f>
        <v>30000</v>
      </c>
      <c r="N7">
        <f t="shared" ref="N7:N24" si="3">F7*D7</f>
        <v>0</v>
      </c>
      <c r="O7">
        <f t="shared" ref="O7:O24" si="4">D7*G7</f>
        <v>0</v>
      </c>
      <c r="P7">
        <f t="shared" ref="P7:P24" si="5">D7*H7</f>
        <v>0</v>
      </c>
      <c r="Q7">
        <f t="shared" ref="Q7:Q24" si="6">D7*I7</f>
        <v>0</v>
      </c>
      <c r="R7">
        <f t="shared" ref="R7:R22" si="7">D7*J7</f>
        <v>0</v>
      </c>
    </row>
    <row r="8" spans="1:19" x14ac:dyDescent="0.3">
      <c r="A8" s="8" t="s">
        <v>82</v>
      </c>
      <c r="B8" s="90" t="s">
        <v>56</v>
      </c>
      <c r="C8" s="11" t="s">
        <v>65</v>
      </c>
      <c r="D8" s="11">
        <v>4500</v>
      </c>
      <c r="E8" s="11">
        <f>6</f>
        <v>6</v>
      </c>
      <c r="F8" s="11">
        <v>3</v>
      </c>
      <c r="G8" s="11">
        <v>3</v>
      </c>
      <c r="H8" s="11">
        <v>3</v>
      </c>
      <c r="I8" s="11"/>
      <c r="J8" s="11"/>
      <c r="K8" s="11">
        <f t="shared" si="1"/>
        <v>15</v>
      </c>
      <c r="L8" s="11">
        <f t="shared" si="0"/>
        <v>67500</v>
      </c>
      <c r="M8">
        <f t="shared" si="2"/>
        <v>27000</v>
      </c>
      <c r="N8">
        <f t="shared" si="3"/>
        <v>13500</v>
      </c>
      <c r="O8">
        <f t="shared" si="4"/>
        <v>13500</v>
      </c>
      <c r="P8">
        <f t="shared" si="5"/>
        <v>13500</v>
      </c>
      <c r="Q8">
        <f t="shared" si="6"/>
        <v>0</v>
      </c>
      <c r="R8">
        <f t="shared" si="7"/>
        <v>0</v>
      </c>
    </row>
    <row r="9" spans="1:19" x14ac:dyDescent="0.3">
      <c r="A9" s="8" t="s">
        <v>82</v>
      </c>
      <c r="B9" s="91"/>
      <c r="C9" s="11" t="s">
        <v>66</v>
      </c>
      <c r="D9" s="11">
        <v>3500</v>
      </c>
      <c r="E9" s="11">
        <f>12</f>
        <v>12</v>
      </c>
      <c r="F9" s="11">
        <v>3</v>
      </c>
      <c r="G9" s="11">
        <v>0</v>
      </c>
      <c r="H9" s="11"/>
      <c r="I9" s="11"/>
      <c r="J9" s="11"/>
      <c r="K9" s="11">
        <f t="shared" si="1"/>
        <v>15</v>
      </c>
      <c r="L9" s="11">
        <f t="shared" si="0"/>
        <v>52500</v>
      </c>
      <c r="M9">
        <f t="shared" si="2"/>
        <v>42000</v>
      </c>
      <c r="N9">
        <f t="shared" si="3"/>
        <v>10500</v>
      </c>
      <c r="O9">
        <f t="shared" si="4"/>
        <v>0</v>
      </c>
      <c r="P9">
        <f t="shared" si="5"/>
        <v>0</v>
      </c>
      <c r="Q9">
        <f t="shared" si="6"/>
        <v>0</v>
      </c>
      <c r="R9">
        <f t="shared" si="7"/>
        <v>0</v>
      </c>
    </row>
    <row r="10" spans="1:19" x14ac:dyDescent="0.3">
      <c r="A10" s="8" t="s">
        <v>82</v>
      </c>
      <c r="B10" s="11" t="s">
        <v>57</v>
      </c>
      <c r="C10" s="11" t="s">
        <v>59</v>
      </c>
      <c r="D10" s="11">
        <v>2400</v>
      </c>
      <c r="E10" s="11">
        <f>12</f>
        <v>12</v>
      </c>
      <c r="F10" s="11"/>
      <c r="G10" s="11">
        <v>2</v>
      </c>
      <c r="H10" s="11">
        <v>2</v>
      </c>
      <c r="I10" s="11"/>
      <c r="J10" s="11"/>
      <c r="K10" s="11">
        <f t="shared" si="1"/>
        <v>16</v>
      </c>
      <c r="L10" s="11">
        <f t="shared" si="0"/>
        <v>38400</v>
      </c>
      <c r="M10">
        <f t="shared" si="2"/>
        <v>28800</v>
      </c>
      <c r="N10">
        <f t="shared" si="3"/>
        <v>0</v>
      </c>
      <c r="O10">
        <f t="shared" si="4"/>
        <v>4800</v>
      </c>
      <c r="P10">
        <f t="shared" si="5"/>
        <v>4800</v>
      </c>
      <c r="Q10">
        <f t="shared" si="6"/>
        <v>0</v>
      </c>
      <c r="R10">
        <f t="shared" si="7"/>
        <v>0</v>
      </c>
    </row>
    <row r="11" spans="1:19" x14ac:dyDescent="0.3">
      <c r="A11" s="8" t="s">
        <v>82</v>
      </c>
      <c r="B11" s="11" t="s">
        <v>52</v>
      </c>
      <c r="C11" s="11" t="s">
        <v>67</v>
      </c>
      <c r="D11" s="11">
        <v>120</v>
      </c>
      <c r="E11" s="11"/>
      <c r="F11" s="11">
        <v>12</v>
      </c>
      <c r="G11" s="11">
        <v>2</v>
      </c>
      <c r="H11" s="11"/>
      <c r="I11" s="11"/>
      <c r="J11" s="11"/>
      <c r="K11" s="11">
        <f t="shared" si="1"/>
        <v>14</v>
      </c>
      <c r="L11" s="11">
        <f t="shared" si="0"/>
        <v>1680</v>
      </c>
      <c r="M11">
        <f t="shared" si="2"/>
        <v>0</v>
      </c>
      <c r="N11">
        <f t="shared" si="3"/>
        <v>1440</v>
      </c>
      <c r="O11">
        <f t="shared" si="4"/>
        <v>240</v>
      </c>
      <c r="P11">
        <f t="shared" si="5"/>
        <v>0</v>
      </c>
      <c r="Q11">
        <f t="shared" si="6"/>
        <v>0</v>
      </c>
      <c r="R11">
        <f t="shared" si="7"/>
        <v>0</v>
      </c>
    </row>
    <row r="12" spans="1:19" x14ac:dyDescent="0.3">
      <c r="A12" s="8" t="s">
        <v>82</v>
      </c>
      <c r="B12" s="11" t="s">
        <v>68</v>
      </c>
      <c r="C12" s="11" t="s">
        <v>67</v>
      </c>
      <c r="D12" s="11">
        <v>150</v>
      </c>
      <c r="E12" s="11"/>
      <c r="F12" s="11">
        <v>6</v>
      </c>
      <c r="G12" s="11">
        <v>2</v>
      </c>
      <c r="H12" s="11"/>
      <c r="I12" s="11"/>
      <c r="J12" s="11"/>
      <c r="K12" s="11">
        <f t="shared" si="1"/>
        <v>8</v>
      </c>
      <c r="L12" s="11">
        <f t="shared" si="0"/>
        <v>1200</v>
      </c>
      <c r="M12">
        <f t="shared" si="2"/>
        <v>0</v>
      </c>
      <c r="N12">
        <f t="shared" si="3"/>
        <v>900</v>
      </c>
      <c r="O12">
        <f t="shared" si="4"/>
        <v>300</v>
      </c>
      <c r="P12">
        <f t="shared" si="5"/>
        <v>0</v>
      </c>
      <c r="Q12">
        <f t="shared" si="6"/>
        <v>0</v>
      </c>
      <c r="R12">
        <f t="shared" si="7"/>
        <v>0</v>
      </c>
    </row>
    <row r="13" spans="1:19" x14ac:dyDescent="0.3">
      <c r="A13" s="8" t="s">
        <v>82</v>
      </c>
      <c r="B13" s="11" t="s">
        <v>69</v>
      </c>
      <c r="C13" s="11" t="s">
        <v>67</v>
      </c>
      <c r="D13" s="11">
        <v>160</v>
      </c>
      <c r="E13" s="11"/>
      <c r="F13" s="11"/>
      <c r="G13" s="11">
        <v>2</v>
      </c>
      <c r="H13" s="11"/>
      <c r="I13" s="11"/>
      <c r="J13" s="11"/>
      <c r="K13" s="11">
        <f t="shared" si="1"/>
        <v>2</v>
      </c>
      <c r="L13" s="11">
        <f t="shared" si="0"/>
        <v>320</v>
      </c>
      <c r="M13">
        <f t="shared" si="2"/>
        <v>0</v>
      </c>
      <c r="N13">
        <f t="shared" si="3"/>
        <v>0</v>
      </c>
      <c r="O13">
        <f t="shared" si="4"/>
        <v>320</v>
      </c>
      <c r="P13">
        <f t="shared" si="5"/>
        <v>0</v>
      </c>
      <c r="Q13">
        <f t="shared" si="6"/>
        <v>0</v>
      </c>
      <c r="R13">
        <f t="shared" si="7"/>
        <v>0</v>
      </c>
    </row>
    <row r="14" spans="1:19" x14ac:dyDescent="0.3">
      <c r="A14" s="8" t="s">
        <v>82</v>
      </c>
      <c r="B14" s="11" t="s">
        <v>24</v>
      </c>
      <c r="C14" s="11" t="s">
        <v>58</v>
      </c>
      <c r="D14" s="11">
        <v>975</v>
      </c>
      <c r="E14" s="11"/>
      <c r="F14" s="11">
        <v>14</v>
      </c>
      <c r="G14" s="11">
        <v>15</v>
      </c>
      <c r="H14" s="11">
        <v>2</v>
      </c>
      <c r="I14" s="11">
        <v>7</v>
      </c>
      <c r="J14" s="11"/>
      <c r="K14" s="11">
        <f t="shared" si="1"/>
        <v>38</v>
      </c>
      <c r="L14" s="11">
        <f t="shared" si="0"/>
        <v>37050</v>
      </c>
      <c r="M14">
        <f t="shared" si="2"/>
        <v>0</v>
      </c>
      <c r="N14">
        <f t="shared" si="3"/>
        <v>13650</v>
      </c>
      <c r="O14">
        <f t="shared" si="4"/>
        <v>14625</v>
      </c>
      <c r="P14">
        <f t="shared" si="5"/>
        <v>1950</v>
      </c>
      <c r="Q14">
        <f t="shared" si="6"/>
        <v>6825</v>
      </c>
      <c r="R14">
        <f t="shared" si="7"/>
        <v>0</v>
      </c>
    </row>
    <row r="15" spans="1:19" x14ac:dyDescent="0.3">
      <c r="A15" s="8" t="s">
        <v>82</v>
      </c>
      <c r="B15" s="11" t="s">
        <v>22</v>
      </c>
      <c r="C15" s="11" t="s">
        <v>58</v>
      </c>
      <c r="D15" s="11">
        <v>125</v>
      </c>
      <c r="E15" s="11"/>
      <c r="F15" s="11">
        <v>14</v>
      </c>
      <c r="G15" s="11">
        <v>15</v>
      </c>
      <c r="H15" s="11">
        <v>2</v>
      </c>
      <c r="I15" s="11">
        <v>7</v>
      </c>
      <c r="J15" s="11"/>
      <c r="K15" s="11">
        <f t="shared" si="1"/>
        <v>38</v>
      </c>
      <c r="L15" s="11">
        <f t="shared" si="0"/>
        <v>4750</v>
      </c>
      <c r="M15">
        <f t="shared" si="2"/>
        <v>0</v>
      </c>
      <c r="N15">
        <f t="shared" si="3"/>
        <v>1750</v>
      </c>
      <c r="O15">
        <f t="shared" si="4"/>
        <v>1875</v>
      </c>
      <c r="P15">
        <f t="shared" si="5"/>
        <v>250</v>
      </c>
      <c r="Q15">
        <f t="shared" si="6"/>
        <v>875</v>
      </c>
      <c r="R15">
        <f t="shared" si="7"/>
        <v>0</v>
      </c>
    </row>
    <row r="16" spans="1:19" x14ac:dyDescent="0.3">
      <c r="A16" s="12" t="s">
        <v>104</v>
      </c>
      <c r="B16" s="90" t="s">
        <v>70</v>
      </c>
      <c r="C16" s="11" t="s">
        <v>28</v>
      </c>
      <c r="D16" s="11">
        <v>7730</v>
      </c>
      <c r="E16" s="11"/>
      <c r="F16" s="11"/>
      <c r="G16" s="11"/>
      <c r="H16" s="11"/>
      <c r="I16" s="11">
        <v>2</v>
      </c>
      <c r="J16" s="11"/>
      <c r="K16" s="11">
        <f t="shared" si="1"/>
        <v>2</v>
      </c>
      <c r="L16" s="11">
        <v>20160</v>
      </c>
      <c r="M16">
        <f t="shared" si="2"/>
        <v>0</v>
      </c>
      <c r="N16">
        <f t="shared" si="3"/>
        <v>0</v>
      </c>
      <c r="O16">
        <f t="shared" si="4"/>
        <v>0</v>
      </c>
      <c r="P16">
        <f t="shared" si="5"/>
        <v>0</v>
      </c>
      <c r="Q16">
        <f t="shared" si="6"/>
        <v>15460</v>
      </c>
      <c r="R16">
        <f t="shared" si="7"/>
        <v>0</v>
      </c>
    </row>
    <row r="17" spans="1:18" x14ac:dyDescent="0.3">
      <c r="A17" s="8"/>
      <c r="B17" s="91"/>
      <c r="C17" s="11" t="s">
        <v>29</v>
      </c>
      <c r="D17" s="11">
        <v>4290</v>
      </c>
      <c r="E17" s="11"/>
      <c r="F17" s="11"/>
      <c r="G17" s="11"/>
      <c r="H17" s="11"/>
      <c r="I17" s="11">
        <v>3</v>
      </c>
      <c r="J17" s="11"/>
      <c r="K17" s="11">
        <f t="shared" si="1"/>
        <v>3</v>
      </c>
      <c r="L17" s="11"/>
      <c r="M17">
        <f t="shared" si="2"/>
        <v>0</v>
      </c>
      <c r="N17">
        <f t="shared" si="3"/>
        <v>0</v>
      </c>
      <c r="O17">
        <f t="shared" si="4"/>
        <v>0</v>
      </c>
      <c r="P17">
        <f t="shared" si="5"/>
        <v>0</v>
      </c>
      <c r="Q17">
        <f t="shared" si="6"/>
        <v>12870</v>
      </c>
      <c r="R17">
        <f t="shared" si="7"/>
        <v>0</v>
      </c>
    </row>
    <row r="18" spans="1:18" x14ac:dyDescent="0.3">
      <c r="A18" s="8" t="s">
        <v>84</v>
      </c>
      <c r="B18" s="13" t="s">
        <v>45</v>
      </c>
      <c r="C18" s="11" t="s">
        <v>30</v>
      </c>
      <c r="D18" s="11">
        <v>460</v>
      </c>
      <c r="E18" s="11"/>
      <c r="F18" s="11"/>
      <c r="G18" s="11"/>
      <c r="H18" s="11"/>
      <c r="I18" s="11">
        <v>6</v>
      </c>
      <c r="J18" s="11"/>
      <c r="K18" s="11">
        <f t="shared" si="1"/>
        <v>6</v>
      </c>
      <c r="L18" s="11">
        <f t="shared" ref="L18:L30" si="8">D18*K18</f>
        <v>2760</v>
      </c>
      <c r="M18">
        <f t="shared" si="2"/>
        <v>0</v>
      </c>
      <c r="N18">
        <f t="shared" si="3"/>
        <v>0</v>
      </c>
      <c r="O18">
        <f t="shared" si="4"/>
        <v>0</v>
      </c>
      <c r="P18">
        <f t="shared" si="5"/>
        <v>0</v>
      </c>
      <c r="Q18">
        <f t="shared" si="6"/>
        <v>2760</v>
      </c>
      <c r="R18">
        <f t="shared" si="7"/>
        <v>0</v>
      </c>
    </row>
    <row r="19" spans="1:18" x14ac:dyDescent="0.3">
      <c r="A19" s="8" t="s">
        <v>84</v>
      </c>
      <c r="B19" s="11" t="s">
        <v>44</v>
      </c>
      <c r="C19" s="11" t="s">
        <v>46</v>
      </c>
      <c r="D19" s="11">
        <v>1000</v>
      </c>
      <c r="E19" s="11"/>
      <c r="F19" s="11"/>
      <c r="G19" s="11"/>
      <c r="H19" s="11"/>
      <c r="I19" s="11">
        <v>2</v>
      </c>
      <c r="J19" s="11"/>
      <c r="K19" s="11">
        <f t="shared" si="1"/>
        <v>2</v>
      </c>
      <c r="L19" s="11">
        <f t="shared" si="8"/>
        <v>2000</v>
      </c>
      <c r="M19">
        <f t="shared" si="2"/>
        <v>0</v>
      </c>
      <c r="N19">
        <f t="shared" si="3"/>
        <v>0</v>
      </c>
      <c r="O19">
        <f t="shared" si="4"/>
        <v>0</v>
      </c>
      <c r="P19">
        <f t="shared" si="5"/>
        <v>0</v>
      </c>
      <c r="Q19">
        <f t="shared" si="6"/>
        <v>2000</v>
      </c>
      <c r="R19">
        <f t="shared" si="7"/>
        <v>0</v>
      </c>
    </row>
    <row r="20" spans="1:18" x14ac:dyDescent="0.3">
      <c r="A20" s="8"/>
      <c r="B20" s="11" t="s">
        <v>107</v>
      </c>
      <c r="C20" s="6" t="s">
        <v>105</v>
      </c>
      <c r="D20" s="11">
        <v>2900</v>
      </c>
      <c r="E20" s="11"/>
      <c r="F20" s="11"/>
      <c r="G20" s="11"/>
      <c r="H20" s="11"/>
      <c r="I20" s="11">
        <v>2</v>
      </c>
      <c r="J20" s="11"/>
      <c r="K20" s="11">
        <f t="shared" si="1"/>
        <v>2</v>
      </c>
      <c r="L20" s="11">
        <f t="shared" si="8"/>
        <v>5800</v>
      </c>
      <c r="M20">
        <f t="shared" si="2"/>
        <v>0</v>
      </c>
      <c r="N20">
        <f t="shared" si="3"/>
        <v>0</v>
      </c>
      <c r="O20">
        <f t="shared" si="4"/>
        <v>0</v>
      </c>
      <c r="P20">
        <f t="shared" si="5"/>
        <v>0</v>
      </c>
      <c r="Q20">
        <f t="shared" si="6"/>
        <v>5800</v>
      </c>
      <c r="R20">
        <f t="shared" si="7"/>
        <v>0</v>
      </c>
    </row>
    <row r="21" spans="1:18" x14ac:dyDescent="0.3">
      <c r="A21" s="8" t="s">
        <v>82</v>
      </c>
      <c r="B21" s="11" t="s">
        <v>71</v>
      </c>
      <c r="C21" s="11" t="s">
        <v>85</v>
      </c>
      <c r="D21" s="11">
        <v>60600</v>
      </c>
      <c r="E21" s="11"/>
      <c r="F21" s="11"/>
      <c r="G21" s="11"/>
      <c r="H21" s="11"/>
      <c r="I21" s="11"/>
      <c r="J21" s="11">
        <v>1</v>
      </c>
      <c r="K21" s="11">
        <f t="shared" si="1"/>
        <v>1</v>
      </c>
      <c r="L21" s="11">
        <f t="shared" si="8"/>
        <v>60600</v>
      </c>
      <c r="M21">
        <f t="shared" si="2"/>
        <v>0</v>
      </c>
      <c r="N21">
        <f t="shared" si="3"/>
        <v>0</v>
      </c>
      <c r="O21">
        <f t="shared" si="4"/>
        <v>0</v>
      </c>
      <c r="P21">
        <f t="shared" si="5"/>
        <v>0</v>
      </c>
      <c r="Q21">
        <f t="shared" si="6"/>
        <v>0</v>
      </c>
      <c r="R21">
        <f t="shared" si="7"/>
        <v>60600</v>
      </c>
    </row>
    <row r="22" spans="1:18" x14ac:dyDescent="0.3">
      <c r="A22" s="8" t="s">
        <v>82</v>
      </c>
      <c r="B22" s="11" t="s">
        <v>54</v>
      </c>
      <c r="C22" s="11" t="s">
        <v>79</v>
      </c>
      <c r="D22" s="11">
        <v>12000</v>
      </c>
      <c r="E22" s="11"/>
      <c r="F22" s="11"/>
      <c r="G22" s="11"/>
      <c r="H22" s="11"/>
      <c r="I22" s="11"/>
      <c r="J22" s="11">
        <v>1</v>
      </c>
      <c r="K22" s="11">
        <f t="shared" si="1"/>
        <v>1</v>
      </c>
      <c r="L22" s="11">
        <f t="shared" si="8"/>
        <v>12000</v>
      </c>
      <c r="M22">
        <f t="shared" si="2"/>
        <v>0</v>
      </c>
      <c r="N22">
        <f t="shared" si="3"/>
        <v>0</v>
      </c>
      <c r="O22">
        <f t="shared" si="4"/>
        <v>0</v>
      </c>
      <c r="P22">
        <f t="shared" si="5"/>
        <v>0</v>
      </c>
      <c r="Q22">
        <f t="shared" si="6"/>
        <v>0</v>
      </c>
      <c r="R22">
        <f t="shared" si="7"/>
        <v>12000</v>
      </c>
    </row>
    <row r="23" spans="1:18" x14ac:dyDescent="0.3">
      <c r="A23" s="8" t="s">
        <v>82</v>
      </c>
      <c r="B23" s="11" t="s">
        <v>80</v>
      </c>
      <c r="C23" s="11" t="s">
        <v>81</v>
      </c>
      <c r="D23" s="11">
        <v>7500</v>
      </c>
      <c r="E23" s="11"/>
      <c r="F23" s="11"/>
      <c r="G23" s="11"/>
      <c r="H23" s="11"/>
      <c r="I23" s="11"/>
      <c r="J23" s="11">
        <v>1</v>
      </c>
      <c r="K23" s="11">
        <f t="shared" si="1"/>
        <v>1</v>
      </c>
      <c r="L23" s="11">
        <f t="shared" si="8"/>
        <v>7500</v>
      </c>
      <c r="M23">
        <f t="shared" si="2"/>
        <v>0</v>
      </c>
      <c r="N23">
        <f t="shared" si="3"/>
        <v>0</v>
      </c>
      <c r="O23">
        <f t="shared" si="4"/>
        <v>0</v>
      </c>
      <c r="P23">
        <f t="shared" si="5"/>
        <v>0</v>
      </c>
      <c r="Q23">
        <f t="shared" si="6"/>
        <v>0</v>
      </c>
    </row>
    <row r="24" spans="1:18" x14ac:dyDescent="0.3">
      <c r="A24" s="8" t="s">
        <v>100</v>
      </c>
      <c r="B24" s="11" t="s">
        <v>86</v>
      </c>
      <c r="C24" s="11" t="s">
        <v>101</v>
      </c>
      <c r="D24" s="11">
        <v>12760</v>
      </c>
      <c r="E24" s="11"/>
      <c r="F24" s="11"/>
      <c r="G24" s="11"/>
      <c r="H24" s="11"/>
      <c r="I24" s="11"/>
      <c r="J24" s="11">
        <v>1</v>
      </c>
      <c r="K24" s="11">
        <f t="shared" si="1"/>
        <v>1</v>
      </c>
      <c r="L24" s="11">
        <f t="shared" si="8"/>
        <v>12760</v>
      </c>
      <c r="M24">
        <f t="shared" si="2"/>
        <v>0</v>
      </c>
      <c r="N24">
        <f t="shared" si="3"/>
        <v>0</v>
      </c>
      <c r="O24">
        <f t="shared" si="4"/>
        <v>0</v>
      </c>
      <c r="P24">
        <f t="shared" si="5"/>
        <v>0</v>
      </c>
      <c r="Q24">
        <f t="shared" si="6"/>
        <v>0</v>
      </c>
    </row>
    <row r="25" spans="1:18" x14ac:dyDescent="0.3">
      <c r="A25" s="8" t="s">
        <v>102</v>
      </c>
      <c r="B25" s="11" t="s">
        <v>91</v>
      </c>
      <c r="C25" s="11" t="s">
        <v>94</v>
      </c>
      <c r="D25" s="11">
        <v>13300</v>
      </c>
      <c r="E25" s="11"/>
      <c r="F25" s="11"/>
      <c r="G25" s="11"/>
      <c r="H25" s="11"/>
      <c r="I25" s="11"/>
      <c r="J25" s="11">
        <v>1</v>
      </c>
      <c r="K25" s="11">
        <f t="shared" si="1"/>
        <v>1</v>
      </c>
      <c r="L25" s="11">
        <f t="shared" si="8"/>
        <v>13300</v>
      </c>
    </row>
    <row r="26" spans="1:18" x14ac:dyDescent="0.3">
      <c r="A26" s="8" t="s">
        <v>102</v>
      </c>
      <c r="B26" s="11" t="s">
        <v>92</v>
      </c>
      <c r="C26" s="11" t="s">
        <v>93</v>
      </c>
      <c r="D26" s="11">
        <v>19400</v>
      </c>
      <c r="E26" s="11"/>
      <c r="F26" s="11"/>
      <c r="G26" s="11"/>
      <c r="H26" s="11"/>
      <c r="I26" s="11"/>
      <c r="J26" s="11">
        <v>1</v>
      </c>
      <c r="K26" s="11">
        <f t="shared" si="1"/>
        <v>1</v>
      </c>
      <c r="L26" s="11">
        <f t="shared" si="8"/>
        <v>19400</v>
      </c>
    </row>
    <row r="27" spans="1:18" x14ac:dyDescent="0.3">
      <c r="A27" s="8" t="s">
        <v>102</v>
      </c>
      <c r="B27" s="11" t="s">
        <v>95</v>
      </c>
      <c r="C27" s="11"/>
      <c r="D27" s="11">
        <v>8610</v>
      </c>
      <c r="E27" s="11"/>
      <c r="F27" s="11"/>
      <c r="G27" s="11"/>
      <c r="H27" s="11"/>
      <c r="I27" s="11"/>
      <c r="J27" s="11">
        <v>1</v>
      </c>
      <c r="K27" s="11">
        <f t="shared" si="1"/>
        <v>1</v>
      </c>
      <c r="L27" s="11">
        <f t="shared" si="8"/>
        <v>8610</v>
      </c>
    </row>
    <row r="28" spans="1:18" x14ac:dyDescent="0.3">
      <c r="A28" s="8" t="s">
        <v>102</v>
      </c>
      <c r="B28" s="13" t="s">
        <v>96</v>
      </c>
      <c r="C28" s="11" t="s">
        <v>97</v>
      </c>
      <c r="D28" s="11">
        <v>17000</v>
      </c>
      <c r="E28" s="11"/>
      <c r="F28" s="11"/>
      <c r="G28" s="11"/>
      <c r="H28" s="11"/>
      <c r="I28" s="11"/>
      <c r="J28" s="11">
        <v>1</v>
      </c>
      <c r="K28" s="11">
        <f t="shared" si="1"/>
        <v>1</v>
      </c>
      <c r="L28" s="11">
        <f t="shared" si="8"/>
        <v>17000</v>
      </c>
    </row>
    <row r="29" spans="1:18" x14ac:dyDescent="0.3">
      <c r="A29" s="8" t="s">
        <v>102</v>
      </c>
      <c r="B29" s="13" t="s">
        <v>98</v>
      </c>
      <c r="C29" s="11"/>
      <c r="D29" s="11">
        <v>7630</v>
      </c>
      <c r="E29" s="11"/>
      <c r="F29" s="11"/>
      <c r="G29" s="11"/>
      <c r="H29" s="11"/>
      <c r="I29" s="11"/>
      <c r="J29" s="11">
        <v>1</v>
      </c>
      <c r="K29" s="11">
        <f t="shared" si="1"/>
        <v>1</v>
      </c>
      <c r="L29" s="11">
        <f t="shared" si="8"/>
        <v>7630</v>
      </c>
    </row>
    <row r="30" spans="1:18" x14ac:dyDescent="0.3">
      <c r="A30" s="8" t="s">
        <v>102</v>
      </c>
      <c r="B30" s="11" t="s">
        <v>99</v>
      </c>
      <c r="C30" s="11"/>
      <c r="D30" s="11">
        <v>4360</v>
      </c>
      <c r="E30" s="11"/>
      <c r="F30" s="11"/>
      <c r="G30" s="11"/>
      <c r="H30" s="11"/>
      <c r="I30" s="11"/>
      <c r="J30" s="11">
        <v>1</v>
      </c>
      <c r="K30" s="11">
        <v>1</v>
      </c>
      <c r="L30" s="11">
        <f t="shared" si="8"/>
        <v>4360</v>
      </c>
    </row>
    <row r="31" spans="1:18" x14ac:dyDescent="0.3">
      <c r="A31" s="8"/>
      <c r="B31" s="87" t="s">
        <v>73</v>
      </c>
      <c r="C31" s="88"/>
      <c r="D31" s="88"/>
      <c r="E31" s="88"/>
      <c r="F31" s="88"/>
      <c r="G31" s="88"/>
      <c r="H31" s="88"/>
      <c r="I31" s="88"/>
      <c r="J31" s="88"/>
      <c r="K31" s="89"/>
      <c r="L31" s="11">
        <f>SUM(L6:L30)</f>
        <v>442280</v>
      </c>
      <c r="M31">
        <f>SUM(M6:M24)</f>
        <v>142800</v>
      </c>
      <c r="N31">
        <f>SUM(N6:N24)</f>
        <v>41740</v>
      </c>
      <c r="O31">
        <f>SUM(O6:O24)</f>
        <v>35660</v>
      </c>
      <c r="P31">
        <f>SUM(P6:P24)</f>
        <v>20500</v>
      </c>
      <c r="Q31">
        <f>SUM(Q6:Q24)</f>
        <v>46590</v>
      </c>
      <c r="R31">
        <f>SUM(R6:R22)</f>
        <v>72600</v>
      </c>
    </row>
    <row r="32" spans="1:18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3">
      <c r="A33" s="6"/>
      <c r="B33" s="6" t="s">
        <v>87</v>
      </c>
      <c r="C33" s="14">
        <v>290340</v>
      </c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3">
      <c r="A34" s="6"/>
      <c r="B34" s="6" t="s">
        <v>88</v>
      </c>
      <c r="C34" s="6">
        <v>48000</v>
      </c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3">
      <c r="A35" s="6"/>
      <c r="B35" s="6" t="s">
        <v>89</v>
      </c>
      <c r="C35" s="6">
        <v>5000</v>
      </c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3">
      <c r="A36" s="6"/>
      <c r="B36" s="6" t="s">
        <v>90</v>
      </c>
      <c r="C36" s="15">
        <v>112360</v>
      </c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3">
      <c r="A37" s="6"/>
      <c r="B37" s="6"/>
      <c r="C37" s="14">
        <f>SUM(C33:C36)</f>
        <v>455700</v>
      </c>
      <c r="D37" s="6"/>
      <c r="E37" s="6"/>
      <c r="F37" s="6"/>
      <c r="G37" s="6"/>
      <c r="H37" s="6"/>
      <c r="I37" s="6"/>
      <c r="J37" s="6"/>
      <c r="K37" s="6"/>
      <c r="L37" s="6"/>
    </row>
  </sheetData>
  <mergeCells count="8">
    <mergeCell ref="B4:B5"/>
    <mergeCell ref="C4:C5"/>
    <mergeCell ref="E4:K4"/>
    <mergeCell ref="L4:L5"/>
    <mergeCell ref="B31:K31"/>
    <mergeCell ref="B6:B7"/>
    <mergeCell ref="B8:B9"/>
    <mergeCell ref="B16:B17"/>
  </mergeCells>
  <phoneticPr fontId="1" type="noConversion"/>
  <hyperlinks>
    <hyperlink ref="B18" r:id="rId1" display="http://용이농자재.com/product/%EB%8F%84%EC%96%B4%EC%9A%A9-%EC%99%B8%EB%B6%80t%EA%B3%A0%EC%A0%95%EA%B5%AC/133/category/68/display/1/" xr:uid="{17E511D5-983A-454E-BB3B-D974FFBD1AD0}"/>
    <hyperlink ref="A16" r:id="rId2" display="쿠팡 엠파이어" xr:uid="{19AF9D5E-74BA-4056-92BC-FB5F69523BB0}"/>
    <hyperlink ref="B28" r:id="rId3" display="https://www.coupang.com/vp/products/5429072964?vendorItemId=75510372010" xr:uid="{F5DFD734-6F77-490C-ADA2-08B4C740F48C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2.2x.3.2.5#5</vt:lpstr>
      <vt:lpstr>Sheet4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yjkim</dc:creator>
  <cp:lastModifiedBy>yjkim</cp:lastModifiedBy>
  <cp:lastPrinted>2022-06-24T11:44:38Z</cp:lastPrinted>
  <dcterms:created xsi:type="dcterms:W3CDTF">2022-06-23T04:44:34Z</dcterms:created>
  <dcterms:modified xsi:type="dcterms:W3CDTF">2022-06-25T11:28:23Z</dcterms:modified>
</cp:coreProperties>
</file>